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yanez\Desktop\"/>
    </mc:Choice>
  </mc:AlternateContent>
  <xr:revisionPtr revIDLastSave="0" documentId="8_{923FA157-28E1-4E87-B1D4-D0CF1B6A9C7D}" xr6:coauthVersionLast="47" xr6:coauthVersionMax="47" xr10:uidLastSave="{00000000-0000-0000-0000-000000000000}"/>
  <bookViews>
    <workbookView xWindow="-120" yWindow="-120" windowWidth="20730" windowHeight="11310" activeTab="2" xr2:uid="{FCFB8588-C4A4-4781-BBE6-67EDCECC324A}"/>
  </bookViews>
  <sheets>
    <sheet name="BG Trim ING" sheetId="1" r:id="rId1"/>
    <sheet name="ER Trim ING" sheetId="2" r:id="rId2"/>
    <sheet name="FE Trim ING" sheetId="3" r:id="rId3"/>
  </sheets>
  <externalReferences>
    <externalReference r:id="rId4"/>
  </externalReferences>
  <definedNames>
    <definedName name="_xlnm.Print_Area" localSheetId="0">'BG Trim ING'!$C$1:$K$70</definedName>
    <definedName name="_xlnm.Print_Area" localSheetId="1">'ER Trim ING'!$B$3:$R$35</definedName>
    <definedName name="_xlnm.Print_Area" localSheetId="2">'FE Trim ING'!$B$2:$R$50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3" l="1"/>
  <c r="N8" i="2"/>
  <c r="M8" i="2"/>
  <c r="M64" i="1"/>
  <c r="L64" i="1"/>
  <c r="M63" i="1"/>
  <c r="L63" i="1"/>
  <c r="M62" i="1"/>
  <c r="L62" i="1"/>
  <c r="M61" i="1"/>
  <c r="L61" i="1"/>
  <c r="M58" i="1"/>
  <c r="L58" i="1"/>
  <c r="M57" i="1"/>
  <c r="L57" i="1"/>
  <c r="M56" i="1"/>
  <c r="L56" i="1"/>
  <c r="M55" i="1"/>
  <c r="L55" i="1"/>
  <c r="M54" i="1"/>
  <c r="L54" i="1"/>
  <c r="M53" i="1"/>
  <c r="L53" i="1"/>
  <c r="M52" i="1"/>
  <c r="L52" i="1"/>
  <c r="M51" i="1"/>
  <c r="L51" i="1"/>
  <c r="M50" i="1"/>
  <c r="L50" i="1"/>
  <c r="M49" i="1"/>
  <c r="L49" i="1"/>
  <c r="M48" i="1"/>
  <c r="L48" i="1"/>
  <c r="M47" i="1"/>
  <c r="L47" i="1"/>
  <c r="M44" i="1"/>
  <c r="L44" i="1"/>
  <c r="M43" i="1"/>
  <c r="L43" i="1"/>
  <c r="M42" i="1"/>
  <c r="L42" i="1"/>
  <c r="M41" i="1"/>
  <c r="L41" i="1"/>
  <c r="M40" i="1"/>
  <c r="L40" i="1"/>
  <c r="M39" i="1"/>
  <c r="L39" i="1"/>
  <c r="M38" i="1"/>
  <c r="L38" i="1"/>
  <c r="M37" i="1"/>
  <c r="L37" i="1"/>
  <c r="M36" i="1"/>
  <c r="L36" i="1"/>
  <c r="M32" i="1"/>
  <c r="L32" i="1"/>
  <c r="M30" i="1"/>
  <c r="L30" i="1"/>
  <c r="M29" i="1"/>
  <c r="L29" i="1"/>
  <c r="M28" i="1"/>
  <c r="L28" i="1"/>
  <c r="M27" i="1"/>
  <c r="L27" i="1"/>
  <c r="M26" i="1"/>
  <c r="L26" i="1"/>
  <c r="M25" i="1"/>
  <c r="L25" i="1"/>
  <c r="M24" i="1"/>
  <c r="L24" i="1"/>
  <c r="M23" i="1"/>
  <c r="L23" i="1"/>
  <c r="M22" i="1"/>
  <c r="L22" i="1"/>
  <c r="M21" i="1"/>
  <c r="L21" i="1"/>
  <c r="M18" i="1"/>
  <c r="L18" i="1"/>
  <c r="M17" i="1"/>
  <c r="L17" i="1"/>
  <c r="M16" i="1"/>
  <c r="L16" i="1"/>
  <c r="M15" i="1"/>
  <c r="L15" i="1"/>
  <c r="M14" i="1"/>
  <c r="L14" i="1"/>
  <c r="M13" i="1"/>
  <c r="L13" i="1"/>
  <c r="M12" i="1"/>
  <c r="L12" i="1"/>
  <c r="M11" i="1"/>
  <c r="L11" i="1"/>
</calcChain>
</file>

<file path=xl/sharedStrings.xml><?xml version="1.0" encoding="utf-8"?>
<sst xmlns="http://schemas.openxmlformats.org/spreadsheetml/2006/main" count="168" uniqueCount="115">
  <si>
    <t xml:space="preserve">Sigma Alimentos, S.A. de C.V. and Subsidiaries </t>
  </si>
  <si>
    <t>STATEMENT OF FINANCIAL POSITION</t>
  </si>
  <si>
    <t>Information in thousands</t>
  </si>
  <si>
    <t>(Thousands of pesos)</t>
  </si>
  <si>
    <t>Var.</t>
  </si>
  <si>
    <t>(Thousands of U.S. Dollars)</t>
  </si>
  <si>
    <t>Dec '22</t>
  </si>
  <si>
    <t>Dec '21</t>
  </si>
  <si>
    <t>($)</t>
  </si>
  <si>
    <t>(%)</t>
  </si>
  <si>
    <r>
      <t xml:space="preserve">Dec '22 </t>
    </r>
    <r>
      <rPr>
        <b/>
        <vertAlign val="superscript"/>
        <sz val="11"/>
        <color theme="1"/>
        <rFont val="Calibri"/>
        <family val="2"/>
      </rPr>
      <t>(1)</t>
    </r>
  </si>
  <si>
    <r>
      <t xml:space="preserve">Dec '21 </t>
    </r>
    <r>
      <rPr>
        <b/>
        <vertAlign val="superscript"/>
        <sz val="11"/>
        <color theme="1"/>
        <rFont val="Calibri"/>
        <family val="2"/>
      </rPr>
      <t>(2)</t>
    </r>
  </si>
  <si>
    <t>ASSETS</t>
  </si>
  <si>
    <t>CURRENT ASSETS:</t>
  </si>
  <si>
    <t>Cash and cash equivalents</t>
  </si>
  <si>
    <t>Restricted cash</t>
  </si>
  <si>
    <t>Customers and other accounts receivables, net</t>
  </si>
  <si>
    <t>Income tax recoverable</t>
  </si>
  <si>
    <t>Inventories</t>
  </si>
  <si>
    <t>Other current assets</t>
  </si>
  <si>
    <t>Derivative financial instruments</t>
  </si>
  <si>
    <t>Total current assets</t>
  </si>
  <si>
    <t>NON-CURRENT ASSETS:</t>
  </si>
  <si>
    <t>Property, plant and equipment, net</t>
  </si>
  <si>
    <t>Intangible assets, net</t>
  </si>
  <si>
    <t>Right-of-use asset, net</t>
  </si>
  <si>
    <t>Goodwill</t>
  </si>
  <si>
    <t>Deferred income tax</t>
  </si>
  <si>
    <t>Investments in associates and joint ventures</t>
  </si>
  <si>
    <t>Other non-current assets</t>
  </si>
  <si>
    <t>Total non-current assets</t>
  </si>
  <si>
    <t>Total assets</t>
  </si>
  <si>
    <t>LIABILITIES AND STOCKHOLDERS' EQUITY</t>
  </si>
  <si>
    <t>CURRENT LIABILITIES:</t>
  </si>
  <si>
    <t>Current debt</t>
  </si>
  <si>
    <t>Accrued interest payable</t>
  </si>
  <si>
    <t>Financial Leases</t>
  </si>
  <si>
    <t>Suppliers and Other Accounts Payables</t>
  </si>
  <si>
    <t>Income tax payable</t>
  </si>
  <si>
    <t>Provisions</t>
  </si>
  <si>
    <t>Other current liabilities</t>
  </si>
  <si>
    <t>Total current liabilities</t>
  </si>
  <si>
    <t>NON-CURRENT LIABILITIES:</t>
  </si>
  <si>
    <t>Non-current debt</t>
  </si>
  <si>
    <t>Notes payables</t>
  </si>
  <si>
    <t>Deferred income taxes</t>
  </si>
  <si>
    <t>Employees benefits</t>
  </si>
  <si>
    <t>Other non-current liabilities</t>
  </si>
  <si>
    <t>Total non-current liabilities</t>
  </si>
  <si>
    <t>Total liabilities</t>
  </si>
  <si>
    <t>STOCKHOLDERS' EQUITY</t>
  </si>
  <si>
    <t>Total controlling interest:</t>
  </si>
  <si>
    <t>Total non-controlling interest:</t>
  </si>
  <si>
    <t>Total stockholders' equity</t>
  </si>
  <si>
    <t>Total liabilities and stockholders' equity</t>
  </si>
  <si>
    <t>(1)       Translated into U.S. Dollars, solely for the convenience of the reader, using an exchange rate of Ps. 19.3615 per U.S. Dollar, the exchange rate published by the Mexican Central Bank for payment of obligations denominated in U.S. dollars on December 31, 2022</t>
  </si>
  <si>
    <t>(2)       Translated into U.S. Dollars, solely for the convenience of the reader, using an exchange rate of Ps. 20.5835 per U.S. Dollar, the exchange rate published by the Mexican Central Bank for payment of obligations denominated in U.S. dollars on December 31, 2021</t>
  </si>
  <si>
    <t>STATEMENT OF INCOME</t>
  </si>
  <si>
    <t>IV Quarter 22</t>
  </si>
  <si>
    <t>IV Quarter 21</t>
  </si>
  <si>
    <t>YTD 22</t>
  </si>
  <si>
    <t>YTD 21</t>
  </si>
  <si>
    <r>
      <t>YTD 22</t>
    </r>
    <r>
      <rPr>
        <b/>
        <vertAlign val="subscript"/>
        <sz val="11"/>
        <color theme="1"/>
        <rFont val="Calibri"/>
        <family val="2"/>
      </rPr>
      <t>(1)</t>
    </r>
  </si>
  <si>
    <r>
      <t>YTD 21</t>
    </r>
    <r>
      <rPr>
        <b/>
        <vertAlign val="subscript"/>
        <sz val="11"/>
        <color theme="1"/>
        <rFont val="Calibri"/>
        <family val="2"/>
      </rPr>
      <t>(2)</t>
    </r>
  </si>
  <si>
    <t>Revenue</t>
  </si>
  <si>
    <t>Cost of sales</t>
  </si>
  <si>
    <t>Gross profit</t>
  </si>
  <si>
    <t>Selling expenses</t>
  </si>
  <si>
    <t>Administrative expenses</t>
  </si>
  <si>
    <t>Other income (expenses), net</t>
  </si>
  <si>
    <t>Operating profit</t>
  </si>
  <si>
    <t>Financial Income</t>
  </si>
  <si>
    <t>Financial expenses</t>
  </si>
  <si>
    <t>Gain (loss) due to exchange fluctuation, net</t>
  </si>
  <si>
    <t>Equity in income (loss) of associates</t>
  </si>
  <si>
    <t>Profit before income tax</t>
  </si>
  <si>
    <t>Income tax</t>
  </si>
  <si>
    <t>Net consolidated profit</t>
  </si>
  <si>
    <t>Profit (loss) attributable to:</t>
  </si>
  <si>
    <t>Controlling interest</t>
  </si>
  <si>
    <t>Non-controlling interest</t>
  </si>
  <si>
    <t xml:space="preserve">Translated into U.S. Dollars, solely for the convenience of the reader, using the average exchange rate published by the Mexican Central Bank for payment of obligations denominated in U.S. dollars for each of the months that comprise the quarter or year. </t>
  </si>
  <si>
    <t>STATEMENT OF CASH FLOW</t>
  </si>
  <si>
    <t>CASH FLOW FROM OPERATING ACTIVITIES</t>
  </si>
  <si>
    <t>Depreciation and amortization</t>
  </si>
  <si>
    <t>Impairment of fixed assets and intangible assets</t>
  </si>
  <si>
    <t>Costs associated with seniority premiums and pension plans</t>
  </si>
  <si>
    <t>Gain on sale of property, plant and equipment</t>
  </si>
  <si>
    <t>Financial cost, net</t>
  </si>
  <si>
    <t>Foreign exchange, net</t>
  </si>
  <si>
    <t>(Increase) Decrease in customers and other accounts receivable</t>
  </si>
  <si>
    <t>(Increase) decrease in inventories</t>
  </si>
  <si>
    <t>Increase (decrease) in suppliers and other accounts payable</t>
  </si>
  <si>
    <t>Income tax paid</t>
  </si>
  <si>
    <t>Other operating expenses</t>
  </si>
  <si>
    <t>Cash flows from operating activities</t>
  </si>
  <si>
    <t>CASH FLOW FROM INVESTING ACTIVITIES</t>
  </si>
  <si>
    <t>Business acquisitions, net of cash acquired</t>
  </si>
  <si>
    <t>Interest received</t>
  </si>
  <si>
    <t>Acquisition of intangible assets</t>
  </si>
  <si>
    <t>Acquisition of property, plant and equipment</t>
  </si>
  <si>
    <t>Sale of property, plant and equipment</t>
  </si>
  <si>
    <t>Restricted cash and other assets</t>
  </si>
  <si>
    <t>Cash flows from investing activities</t>
  </si>
  <si>
    <t>CASH FLOW FROM FINANCING ACTIVITIES</t>
  </si>
  <si>
    <t>Proceeds from loans and debt</t>
  </si>
  <si>
    <t>Payments of loans and debt</t>
  </si>
  <si>
    <t>Financial leases</t>
  </si>
  <si>
    <t>Interest paid</t>
  </si>
  <si>
    <t>Dividends paid to owners</t>
  </si>
  <si>
    <t>Cash flows from financing activities</t>
  </si>
  <si>
    <t>Net increase (decrease) in cash and cash equivalents</t>
  </si>
  <si>
    <t>Exchange gains (losses) in cash and cash equivalents</t>
  </si>
  <si>
    <t>Cash and cash equivalents at the beginning of the period</t>
  </si>
  <si>
    <t>Cash and cash equivalents at the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</si>
</sst>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0\)"/>
    <numFmt numFmtId="167" formatCode="#,##0.0000;\(#,##0.0000\)"/>
    <numFmt numFmtId="168" formatCode="_(* #,##0.00_);_(* \(#,##0.00\);_(* &quot;-&quot;??_);_(@_)"/>
    <numFmt numFmtId="169" formatCode="_-* #,##0.00000_-;\-* #,##0.00000_-;_-* &quot;-&quot;??_-;_-@_-"/>
    <numFmt numFmtId="170" formatCode="0.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rgb="FFC22828"/>
      <name val="Calibri"/>
      <family val="2"/>
      <scheme val="minor"/>
    </font>
    <font>
      <b/>
      <sz val="16"/>
      <color theme="1"/>
      <name val="Calibri"/>
      <family val="2"/>
      <scheme val="minor"/>
    </font>
    <font>
      <b/>
      <i/>
      <sz val="11"/>
      <color theme="1"/>
      <name val="Calibri"/>
      <family val="2"/>
      <scheme val="minor"/>
    </font>
    <font>
      <b/>
      <vertAlign val="superscript"/>
      <sz val="11"/>
      <color theme="1"/>
      <name val="Calibri"/>
      <family val="2"/>
    </font>
    <font>
      <b/>
      <sz val="11"/>
      <color rgb="FFC22828"/>
      <name val="Calibri"/>
      <family val="2"/>
      <scheme val="minor"/>
    </font>
    <font>
      <sz val="11"/>
      <color rgb="FFC22828"/>
      <name val="Calibri"/>
      <family val="2"/>
      <scheme val="minor"/>
    </font>
    <font>
      <sz val="9"/>
      <color indexed="8"/>
      <name val="Calibri"/>
      <family val="2"/>
      <scheme val="minor"/>
    </font>
    <font>
      <b/>
      <vertAlign val="subscript"/>
      <sz val="11"/>
      <color theme="1"/>
      <name val="Calibri"/>
      <family val="2"/>
    </font>
    <font>
      <sz val="9"/>
      <color rgb="FF7F7F7F"/>
      <name val="Calibri"/>
      <family val="2"/>
      <scheme val="minor"/>
    </font>
    <font>
      <sz val="10"/>
      <color rgb="FF000000"/>
      <name val="Segoe UI"/>
      <family val="2"/>
    </font>
  </fonts>
  <fills count="2">
    <fill>
      <patternFill patternType="none"/>
    </fill>
    <fill>
      <patternFill patternType="gray125"/>
    </fill>
  </fills>
  <borders count="7">
    <border>
      <left/>
      <right/>
      <top/>
      <bottom/>
      <diagonal/>
    </border>
    <border>
      <left/>
      <right/>
      <top/>
      <bottom style="thick">
        <color rgb="FFC22828"/>
      </bottom>
      <diagonal/>
    </border>
    <border>
      <left/>
      <right/>
      <top/>
      <bottom style="thick">
        <color theme="0" tint="-0.499984740745262"/>
      </bottom>
      <diagonal/>
    </border>
    <border>
      <left/>
      <right/>
      <top style="medium">
        <color theme="0" tint="-0.499984740745262"/>
      </top>
      <bottom style="medium">
        <color theme="0" tint="-0.499984740745262"/>
      </bottom>
      <diagonal/>
    </border>
    <border>
      <left/>
      <right/>
      <top/>
      <bottom style="medium">
        <color rgb="FFC22828"/>
      </bottom>
      <diagonal/>
    </border>
    <border>
      <left/>
      <right/>
      <top/>
      <bottom style="medium">
        <color theme="0" tint="-0.499984740745262"/>
      </bottom>
      <diagonal/>
    </border>
    <border>
      <left/>
      <right/>
      <top style="medium">
        <color theme="0" tint="-0.499984740745262"/>
      </top>
      <bottom style="medium">
        <color rgb="FFC22828"/>
      </bottom>
      <diagonal/>
    </border>
  </borders>
  <cellStyleXfs count="2">
    <xf numFmtId="0" fontId="0" fillId="0" borderId="0"/>
    <xf numFmtId="168" fontId="1" fillId="0" borderId="0" applyFont="0" applyFill="0" applyBorder="0" applyAlignment="0" applyProtection="0"/>
  </cellStyleXfs>
  <cellXfs count="49">
    <xf numFmtId="0" fontId="0" fillId="0" borderId="0" xfId="0"/>
    <xf numFmtId="0" fontId="5" fillId="0" borderId="0" xfId="0" applyFont="1"/>
    <xf numFmtId="0" fontId="6" fillId="0" borderId="1" xfId="0" applyFont="1" applyBorder="1"/>
    <xf numFmtId="0" fontId="0" fillId="0" borderId="1" xfId="0" applyBorder="1"/>
    <xf numFmtId="0" fontId="3" fillId="0" borderId="0" xfId="0" applyFont="1"/>
    <xf numFmtId="0" fontId="7" fillId="0" borderId="0" xfId="0" applyFont="1" applyAlignment="1">
      <alignment horizontal="center"/>
    </xf>
    <xf numFmtId="0" fontId="0" fillId="0" borderId="2" xfId="0" applyBorder="1"/>
    <xf numFmtId="0" fontId="3" fillId="0" borderId="2" xfId="0" quotePrefix="1" applyFont="1" applyBorder="1" applyAlignment="1">
      <alignment horizontal="center"/>
    </xf>
    <xf numFmtId="0" fontId="7" fillId="0" borderId="2" xfId="0" quotePrefix="1" applyFont="1" applyBorder="1" applyAlignment="1">
      <alignment horizontal="center"/>
    </xf>
    <xf numFmtId="0" fontId="9" fillId="0" borderId="0" xfId="0" applyFont="1"/>
    <xf numFmtId="164" fontId="0" fillId="0" borderId="0" xfId="0" applyNumberFormat="1"/>
    <xf numFmtId="0" fontId="10" fillId="0" borderId="0" xfId="0" applyFont="1"/>
    <xf numFmtId="165" fontId="0" fillId="0" borderId="0" xfId="0" applyNumberFormat="1"/>
    <xf numFmtId="0" fontId="3" fillId="0" borderId="3" xfId="0" applyFont="1" applyBorder="1"/>
    <xf numFmtId="164" fontId="3" fillId="0" borderId="3" xfId="0" applyNumberFormat="1" applyFont="1" applyBorder="1"/>
    <xf numFmtId="165" fontId="3" fillId="0" borderId="3" xfId="0" applyNumberFormat="1" applyFont="1" applyBorder="1"/>
    <xf numFmtId="0" fontId="3" fillId="0" borderId="4" xfId="0" applyFont="1" applyBorder="1"/>
    <xf numFmtId="0" fontId="0" fillId="0" borderId="4" xfId="0" applyBorder="1"/>
    <xf numFmtId="164" fontId="3" fillId="0" borderId="4" xfId="0" applyNumberFormat="1" applyFont="1" applyBorder="1"/>
    <xf numFmtId="165" fontId="3" fillId="0" borderId="4" xfId="0" applyNumberFormat="1" applyFont="1" applyBorder="1"/>
    <xf numFmtId="164" fontId="3" fillId="0" borderId="0" xfId="0" applyNumberFormat="1" applyFont="1"/>
    <xf numFmtId="165" fontId="3" fillId="0" borderId="0" xfId="0" applyNumberFormat="1" applyFont="1"/>
    <xf numFmtId="4" fontId="0" fillId="0" borderId="0" xfId="0" applyNumberFormat="1"/>
    <xf numFmtId="0" fontId="0" fillId="0" borderId="5" xfId="0" applyBorder="1"/>
    <xf numFmtId="164" fontId="0" fillId="0" borderId="5" xfId="0" applyNumberFormat="1" applyBorder="1"/>
    <xf numFmtId="166" fontId="0" fillId="0" borderId="0" xfId="0" applyNumberFormat="1"/>
    <xf numFmtId="0" fontId="11" fillId="0" borderId="0" xfId="0" quotePrefix="1" applyFont="1"/>
    <xf numFmtId="0" fontId="11" fillId="0" borderId="0" xfId="0" applyFont="1"/>
    <xf numFmtId="0" fontId="2" fillId="0" borderId="0" xfId="0" applyFont="1"/>
    <xf numFmtId="167" fontId="0" fillId="0" borderId="0" xfId="0" applyNumberFormat="1"/>
    <xf numFmtId="165" fontId="0" fillId="0" borderId="5" xfId="0" applyNumberFormat="1" applyBorder="1"/>
    <xf numFmtId="169" fontId="0" fillId="0" borderId="0" xfId="1" applyNumberFormat="1" applyFont="1"/>
    <xf numFmtId="0" fontId="3" fillId="0" borderId="1" xfId="0" applyFont="1" applyBorder="1"/>
    <xf numFmtId="164" fontId="3" fillId="0" borderId="1" xfId="0" applyNumberFormat="1" applyFont="1" applyBorder="1"/>
    <xf numFmtId="165" fontId="3" fillId="0" borderId="1" xfId="0" applyNumberFormat="1" applyFont="1" applyBorder="1"/>
    <xf numFmtId="170" fontId="0" fillId="0" borderId="0" xfId="0" applyNumberFormat="1"/>
    <xf numFmtId="4" fontId="14" fillId="0" borderId="0" xfId="0" applyNumberFormat="1" applyFont="1" applyAlignment="1">
      <alignment vertical="center"/>
    </xf>
    <xf numFmtId="0" fontId="4" fillId="0" borderId="0" xfId="0" applyFont="1"/>
    <xf numFmtId="0" fontId="3" fillId="0" borderId="5" xfId="0" applyFont="1" applyBorder="1"/>
    <xf numFmtId="164" fontId="3" fillId="0" borderId="5" xfId="0" applyNumberFormat="1" applyFont="1" applyBorder="1"/>
    <xf numFmtId="165" fontId="3" fillId="0" borderId="5" xfId="0" applyNumberFormat="1" applyFont="1" applyBorder="1"/>
    <xf numFmtId="0" fontId="3" fillId="0" borderId="6" xfId="0" applyFont="1" applyBorder="1"/>
    <xf numFmtId="164" fontId="3" fillId="0" borderId="6" xfId="0" applyNumberFormat="1" applyFont="1" applyBorder="1"/>
    <xf numFmtId="165" fontId="3" fillId="0" borderId="6" xfId="0" applyNumberFormat="1" applyFont="1" applyBorder="1"/>
    <xf numFmtId="0" fontId="11" fillId="0" borderId="0" xfId="0" quotePrefix="1" applyFont="1" applyAlignment="1">
      <alignment horizontal="left" wrapText="1"/>
    </xf>
    <xf numFmtId="0" fontId="1" fillId="0" borderId="0" xfId="0" quotePrefix="1" applyFont="1" applyAlignment="1">
      <alignment horizontal="center"/>
    </xf>
    <xf numFmtId="0" fontId="7" fillId="0" borderId="0" xfId="0" applyFont="1" applyAlignment="1">
      <alignment horizontal="center"/>
    </xf>
    <xf numFmtId="0" fontId="11" fillId="0" borderId="0" xfId="0" applyFont="1" applyAlignment="1">
      <alignment horizontal="left" wrapText="1"/>
    </xf>
    <xf numFmtId="0" fontId="13"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273843</xdr:colOff>
      <xdr:row>2</xdr:row>
      <xdr:rowOff>21431</xdr:rowOff>
    </xdr:from>
    <xdr:to>
      <xdr:col>10</xdr:col>
      <xdr:colOff>571499</xdr:colOff>
      <xdr:row>4</xdr:row>
      <xdr:rowOff>219074</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CC09765E-10FD-4590-B9DE-0B9014E300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1618" y="402431"/>
          <a:ext cx="1278732" cy="683418"/>
        </a:xfrm>
        <a:prstGeom prst="rect">
          <a:avLst/>
        </a:prstGeom>
        <a:noFill/>
        <a:ln>
          <a:noFill/>
        </a:ln>
      </xdr:spPr>
    </xdr:pic>
    <xdr:clientData/>
  </xdr:twoCellAnchor>
  <xdr:twoCellAnchor>
    <xdr:from>
      <xdr:col>8</xdr:col>
      <xdr:colOff>45245</xdr:colOff>
      <xdr:row>5</xdr:row>
      <xdr:rowOff>47625</xdr:rowOff>
    </xdr:from>
    <xdr:to>
      <xdr:col>8</xdr:col>
      <xdr:colOff>45246</xdr:colOff>
      <xdr:row>63</xdr:row>
      <xdr:rowOff>0</xdr:rowOff>
    </xdr:to>
    <xdr:cxnSp macro="">
      <xdr:nvCxnSpPr>
        <xdr:cNvPr id="3" name="Straight Connector 2">
          <a:extLst>
            <a:ext uri="{FF2B5EF4-FFF2-40B4-BE49-F238E27FC236}">
              <a16:creationId xmlns:a16="http://schemas.microsoft.com/office/drawing/2014/main" id="{85713BC7-755F-457A-83A3-0E8944DEAEB3}"/>
            </a:ext>
          </a:extLst>
        </xdr:cNvPr>
        <xdr:cNvCxnSpPr/>
      </xdr:nvCxnSpPr>
      <xdr:spPr>
        <a:xfrm>
          <a:off x="8770145" y="1190625"/>
          <a:ext cx="1" cy="109632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607223</xdr:colOff>
      <xdr:row>2</xdr:row>
      <xdr:rowOff>116417</xdr:rowOff>
    </xdr:from>
    <xdr:to>
      <xdr:col>13</xdr:col>
      <xdr:colOff>821536</xdr:colOff>
      <xdr:row>4</xdr:row>
      <xdr:rowOff>230717</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D0618D81-B914-49DD-AE7F-43BFFFFE89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798" y="497417"/>
          <a:ext cx="1081088" cy="600075"/>
        </a:xfrm>
        <a:prstGeom prst="rect">
          <a:avLst/>
        </a:prstGeom>
        <a:noFill/>
        <a:ln>
          <a:noFill/>
        </a:ln>
      </xdr:spPr>
    </xdr:pic>
    <xdr:clientData/>
  </xdr:twoCellAnchor>
  <xdr:twoCellAnchor>
    <xdr:from>
      <xdr:col>11</xdr:col>
      <xdr:colOff>89962</xdr:colOff>
      <xdr:row>5</xdr:row>
      <xdr:rowOff>31750</xdr:rowOff>
    </xdr:from>
    <xdr:to>
      <xdr:col>11</xdr:col>
      <xdr:colOff>89963</xdr:colOff>
      <xdr:row>32</xdr:row>
      <xdr:rowOff>5080</xdr:rowOff>
    </xdr:to>
    <xdr:cxnSp macro="">
      <xdr:nvCxnSpPr>
        <xdr:cNvPr id="3" name="Straight Connector 2">
          <a:extLst>
            <a:ext uri="{FF2B5EF4-FFF2-40B4-BE49-F238E27FC236}">
              <a16:creationId xmlns:a16="http://schemas.microsoft.com/office/drawing/2014/main" id="{C1727575-0AD1-41C2-83DE-BC4D5A920EC9}"/>
            </a:ext>
          </a:extLst>
        </xdr:cNvPr>
        <xdr:cNvCxnSpPr/>
      </xdr:nvCxnSpPr>
      <xdr:spPr>
        <a:xfrm>
          <a:off x="9424462" y="1174750"/>
          <a:ext cx="1" cy="524065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547693</xdr:colOff>
      <xdr:row>2</xdr:row>
      <xdr:rowOff>85725</xdr:rowOff>
    </xdr:from>
    <xdr:to>
      <xdr:col>13</xdr:col>
      <xdr:colOff>821532</xdr:colOff>
      <xdr:row>4</xdr:row>
      <xdr:rowOff>219075</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0EFBFFB4-221B-473F-94C2-25DD635891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9543" y="466725"/>
          <a:ext cx="1102514" cy="619125"/>
        </a:xfrm>
        <a:prstGeom prst="rect">
          <a:avLst/>
        </a:prstGeom>
        <a:noFill/>
        <a:ln>
          <a:noFill/>
        </a:ln>
      </xdr:spPr>
    </xdr:pic>
    <xdr:clientData/>
  </xdr:twoCellAnchor>
  <xdr:twoCellAnchor>
    <xdr:from>
      <xdr:col>11</xdr:col>
      <xdr:colOff>123826</xdr:colOff>
      <xdr:row>5</xdr:row>
      <xdr:rowOff>9525</xdr:rowOff>
    </xdr:from>
    <xdr:to>
      <xdr:col>11</xdr:col>
      <xdr:colOff>123827</xdr:colOff>
      <xdr:row>47</xdr:row>
      <xdr:rowOff>177300</xdr:rowOff>
    </xdr:to>
    <xdr:cxnSp macro="">
      <xdr:nvCxnSpPr>
        <xdr:cNvPr id="3" name="Straight Connector 2">
          <a:extLst>
            <a:ext uri="{FF2B5EF4-FFF2-40B4-BE49-F238E27FC236}">
              <a16:creationId xmlns:a16="http://schemas.microsoft.com/office/drawing/2014/main" id="{CF038BFA-36F8-45FA-8B11-6623C00A6C8B}"/>
            </a:ext>
          </a:extLst>
        </xdr:cNvPr>
        <xdr:cNvCxnSpPr/>
      </xdr:nvCxnSpPr>
      <xdr:spPr>
        <a:xfrm>
          <a:off x="10896601" y="1152525"/>
          <a:ext cx="1" cy="78735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vestor%20Relations\Reportes%20Trimestrales%20Sigma\Reportes%20Trimestrales%202022\4Q22\Documentos%20Finales\EEFF%20Q4%202022_E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G Trim ESP"/>
      <sheetName val="ER Trim ESP"/>
      <sheetName val="FE Trim ESP"/>
    </sheetNames>
    <sheetDataSet>
      <sheetData sheetId="0">
        <row r="11">
          <cell r="L11">
            <v>-136714</v>
          </cell>
          <cell r="M11">
            <v>-16.7</v>
          </cell>
        </row>
        <row r="12">
          <cell r="L12">
            <v>336</v>
          </cell>
          <cell r="M12">
            <v>0</v>
          </cell>
        </row>
        <row r="13">
          <cell r="L13">
            <v>92011</v>
          </cell>
          <cell r="M13">
            <v>24.4</v>
          </cell>
        </row>
        <row r="14">
          <cell r="L14">
            <v>-6150</v>
          </cell>
          <cell r="M14">
            <v>-13.8</v>
          </cell>
        </row>
        <row r="15">
          <cell r="L15">
            <v>137994</v>
          </cell>
          <cell r="M15">
            <v>17.100000000000001</v>
          </cell>
        </row>
        <row r="16">
          <cell r="L16">
            <v>-10207</v>
          </cell>
          <cell r="M16">
            <v>-6.3</v>
          </cell>
        </row>
        <row r="17">
          <cell r="L17">
            <v>10774</v>
          </cell>
          <cell r="M17">
            <v>457.1</v>
          </cell>
        </row>
        <row r="18">
          <cell r="L18">
            <v>88044</v>
          </cell>
          <cell r="M18">
            <v>4</v>
          </cell>
        </row>
        <row r="21">
          <cell r="L21">
            <v>74325</v>
          </cell>
          <cell r="M21">
            <v>4.9000000000000004</v>
          </cell>
        </row>
        <row r="22">
          <cell r="L22">
            <v>-36756</v>
          </cell>
          <cell r="M22">
            <v>-5.2</v>
          </cell>
        </row>
        <row r="23">
          <cell r="L23">
            <v>-8995</v>
          </cell>
          <cell r="M23">
            <v>-9.1</v>
          </cell>
        </row>
        <row r="24">
          <cell r="L24">
            <v>-39783</v>
          </cell>
          <cell r="M24">
            <v>-5.8</v>
          </cell>
        </row>
        <row r="25">
          <cell r="L25">
            <v>-7060</v>
          </cell>
          <cell r="M25">
            <v>-6.7</v>
          </cell>
        </row>
        <row r="26">
          <cell r="L26">
            <v>-19672</v>
          </cell>
          <cell r="M26">
            <v>-42.4</v>
          </cell>
        </row>
        <row r="27">
          <cell r="L27">
            <v>-235</v>
          </cell>
          <cell r="M27">
            <v>-3.1</v>
          </cell>
        </row>
        <row r="28">
          <cell r="L28">
            <v>3274</v>
          </cell>
          <cell r="M28">
            <v>56.2</v>
          </cell>
        </row>
        <row r="29">
          <cell r="L29">
            <v>-1243</v>
          </cell>
          <cell r="M29">
            <v>-78.7</v>
          </cell>
        </row>
        <row r="30">
          <cell r="L30">
            <v>-36145</v>
          </cell>
          <cell r="M30">
            <v>-1.1000000000000001</v>
          </cell>
        </row>
        <row r="32">
          <cell r="L32">
            <v>51899</v>
          </cell>
          <cell r="M32">
            <v>1</v>
          </cell>
        </row>
        <row r="36">
          <cell r="L36">
            <v>0</v>
          </cell>
          <cell r="M36">
            <v>0</v>
          </cell>
        </row>
        <row r="37">
          <cell r="L37">
            <v>-1023</v>
          </cell>
          <cell r="M37">
            <v>-3.2</v>
          </cell>
        </row>
        <row r="38">
          <cell r="L38">
            <v>-5347</v>
          </cell>
          <cell r="M38">
            <v>-19.2</v>
          </cell>
        </row>
        <row r="39">
          <cell r="L39">
            <v>123397</v>
          </cell>
          <cell r="M39">
            <v>9.6</v>
          </cell>
        </row>
        <row r="40">
          <cell r="L40">
            <v>45827</v>
          </cell>
          <cell r="M40">
            <v>81.900000000000006</v>
          </cell>
        </row>
        <row r="41">
          <cell r="L41">
            <v>-1636</v>
          </cell>
          <cell r="M41">
            <v>-33.5</v>
          </cell>
        </row>
        <row r="42">
          <cell r="L42">
            <v>24580</v>
          </cell>
          <cell r="M42">
            <v>182.5</v>
          </cell>
        </row>
        <row r="43">
          <cell r="L43">
            <v>1529</v>
          </cell>
          <cell r="M43">
            <v>0.8</v>
          </cell>
        </row>
        <row r="44">
          <cell r="L44">
            <v>187327</v>
          </cell>
          <cell r="M44">
            <v>11.6</v>
          </cell>
        </row>
        <row r="47">
          <cell r="L47">
            <v>-28523</v>
          </cell>
          <cell r="M47">
            <v>-1.2</v>
          </cell>
        </row>
        <row r="48">
          <cell r="L48">
            <v>-3831</v>
          </cell>
          <cell r="M48">
            <v>-24.6</v>
          </cell>
        </row>
        <row r="49">
          <cell r="L49">
            <v>-6729</v>
          </cell>
          <cell r="M49">
            <v>-8.4</v>
          </cell>
        </row>
        <row r="50">
          <cell r="L50">
            <v>18507</v>
          </cell>
          <cell r="M50">
            <v>10.3</v>
          </cell>
        </row>
        <row r="51">
          <cell r="L51">
            <v>17309</v>
          </cell>
          <cell r="M51">
            <v>24.6</v>
          </cell>
        </row>
        <row r="52">
          <cell r="L52">
            <v>-2849</v>
          </cell>
          <cell r="M52">
            <v>-42.1</v>
          </cell>
        </row>
        <row r="53">
          <cell r="L53">
            <v>-52051</v>
          </cell>
          <cell r="M53">
            <v>-100</v>
          </cell>
        </row>
        <row r="54">
          <cell r="L54">
            <v>14862</v>
          </cell>
          <cell r="M54">
            <v>0</v>
          </cell>
        </row>
        <row r="55">
          <cell r="L55">
            <v>-804</v>
          </cell>
          <cell r="M55">
            <v>-35.9</v>
          </cell>
        </row>
        <row r="56">
          <cell r="L56">
            <v>-44109</v>
          </cell>
          <cell r="M56">
            <v>-1.6</v>
          </cell>
        </row>
        <row r="58">
          <cell r="L58">
            <v>143218</v>
          </cell>
          <cell r="M58">
            <v>3.3</v>
          </cell>
        </row>
        <row r="68">
          <cell r="L68">
            <v>-91757</v>
          </cell>
          <cell r="M68">
            <v>-9</v>
          </cell>
        </row>
        <row r="69">
          <cell r="L69">
            <v>438</v>
          </cell>
          <cell r="M69">
            <v>0</v>
          </cell>
        </row>
        <row r="70">
          <cell r="L70">
            <v>-91319</v>
          </cell>
          <cell r="M70">
            <v>-9</v>
          </cell>
        </row>
        <row r="71">
          <cell r="L71">
            <v>51899</v>
          </cell>
          <cell r="M71">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8CBB3-33D4-47CF-8649-9E99F0E4A751}">
  <sheetPr>
    <pageSetUpPr fitToPage="1"/>
  </sheetPr>
  <dimension ref="A1:N74"/>
  <sheetViews>
    <sheetView showGridLines="0" topLeftCell="A55" zoomScale="85" zoomScaleNormal="85" workbookViewId="0">
      <selection activeCell="E10" sqref="E10"/>
    </sheetView>
  </sheetViews>
  <sheetFormatPr defaultColWidth="0" defaultRowHeight="15" zeroHeight="1" x14ac:dyDescent="0.25"/>
  <cols>
    <col min="1" max="1" width="5.28515625" customWidth="1"/>
    <col min="2" max="2" width="3.7109375" customWidth="1"/>
    <col min="3" max="3" width="2.7109375" customWidth="1"/>
    <col min="4" max="4" width="62.85546875" customWidth="1"/>
    <col min="5" max="5" width="14.85546875" customWidth="1"/>
    <col min="6" max="6" width="13.5703125" customWidth="1"/>
    <col min="7" max="7" width="11.5703125" customWidth="1"/>
    <col min="8" max="8" width="8.7109375" customWidth="1"/>
    <col min="9" max="9" width="2.140625" customWidth="1"/>
    <col min="10" max="10" width="14.7109375" customWidth="1"/>
    <col min="11" max="11" width="10.140625" bestFit="1" customWidth="1"/>
    <col min="12" max="12" width="9.5703125" customWidth="1"/>
    <col min="13" max="13" width="8.7109375" customWidth="1"/>
    <col min="14" max="14" width="14.5703125" bestFit="1" customWidth="1"/>
    <col min="15" max="16384" width="9.140625" hidden="1"/>
  </cols>
  <sheetData>
    <row r="1" spans="3:13" x14ac:dyDescent="0.25"/>
    <row r="2" spans="3:13" x14ac:dyDescent="0.25"/>
    <row r="3" spans="3:13" x14ac:dyDescent="0.25"/>
    <row r="4" spans="3:13" ht="23.25" x14ac:dyDescent="0.35">
      <c r="C4" s="1" t="s">
        <v>0</v>
      </c>
    </row>
    <row r="5" spans="3:13" ht="21.75" thickBot="1" x14ac:dyDescent="0.4">
      <c r="C5" s="2" t="s">
        <v>1</v>
      </c>
      <c r="D5" s="3"/>
      <c r="E5" s="3"/>
      <c r="F5" s="3"/>
      <c r="G5" s="3"/>
      <c r="H5" s="3"/>
      <c r="I5" s="3"/>
      <c r="J5" s="3"/>
      <c r="K5" s="3"/>
      <c r="L5" s="3"/>
      <c r="M5" s="3"/>
    </row>
    <row r="6" spans="3:13" ht="15" customHeight="1" thickTop="1" x14ac:dyDescent="0.25">
      <c r="C6" s="4" t="s">
        <v>2</v>
      </c>
    </row>
    <row r="7" spans="3:13" x14ac:dyDescent="0.25">
      <c r="E7" s="45" t="s">
        <v>3</v>
      </c>
      <c r="F7" s="45"/>
      <c r="G7" s="46" t="s">
        <v>4</v>
      </c>
      <c r="H7" s="46"/>
      <c r="I7" s="5"/>
      <c r="J7" s="45" t="s">
        <v>5</v>
      </c>
      <c r="K7" s="45"/>
      <c r="L7" s="46" t="s">
        <v>4</v>
      </c>
      <c r="M7" s="46"/>
    </row>
    <row r="8" spans="3:13" ht="18" thickBot="1" x14ac:dyDescent="0.3">
      <c r="C8" s="6"/>
      <c r="D8" s="6"/>
      <c r="E8" s="7" t="s">
        <v>6</v>
      </c>
      <c r="F8" s="7" t="s">
        <v>7</v>
      </c>
      <c r="G8" s="8" t="s">
        <v>8</v>
      </c>
      <c r="H8" s="8" t="s">
        <v>9</v>
      </c>
      <c r="I8" s="8"/>
      <c r="J8" s="7" t="s">
        <v>10</v>
      </c>
      <c r="K8" s="7" t="s">
        <v>11</v>
      </c>
      <c r="L8" s="8" t="s">
        <v>8</v>
      </c>
      <c r="M8" s="8" t="s">
        <v>9</v>
      </c>
    </row>
    <row r="9" spans="3:13" ht="15.75" thickTop="1" x14ac:dyDescent="0.25">
      <c r="C9" s="9" t="s">
        <v>12</v>
      </c>
      <c r="E9" s="10"/>
      <c r="F9" s="10"/>
      <c r="G9" s="10"/>
      <c r="H9" s="10"/>
      <c r="I9" s="10"/>
      <c r="J9" s="10"/>
      <c r="K9" s="10"/>
      <c r="L9" s="10"/>
      <c r="M9" s="10"/>
    </row>
    <row r="10" spans="3:13" x14ac:dyDescent="0.25">
      <c r="C10" s="11"/>
      <c r="D10" s="11" t="s">
        <v>13</v>
      </c>
      <c r="E10" s="10"/>
      <c r="F10" s="10"/>
      <c r="G10" s="10"/>
      <c r="H10" s="10"/>
      <c r="I10" s="10"/>
      <c r="J10" s="10"/>
      <c r="K10" s="10"/>
      <c r="L10" s="10"/>
      <c r="M10" s="10"/>
    </row>
    <row r="11" spans="3:13" x14ac:dyDescent="0.25">
      <c r="D11" t="s">
        <v>14</v>
      </c>
      <c r="E11" s="10">
        <v>13208493</v>
      </c>
      <c r="F11" s="10">
        <v>16856206</v>
      </c>
      <c r="G11" s="10">
        <v>-3647713</v>
      </c>
      <c r="H11" s="12">
        <v>-21.6</v>
      </c>
      <c r="I11" s="12"/>
      <c r="J11" s="10">
        <v>682204</v>
      </c>
      <c r="K11" s="10">
        <v>818918</v>
      </c>
      <c r="L11" s="10">
        <f>+'[1]BG Trim ESP'!L11</f>
        <v>-136714</v>
      </c>
      <c r="M11" s="12">
        <f>+'[1]BG Trim ESP'!M11</f>
        <v>-16.7</v>
      </c>
    </row>
    <row r="12" spans="3:13" x14ac:dyDescent="0.25">
      <c r="D12" t="s">
        <v>15</v>
      </c>
      <c r="E12" s="10">
        <v>6500</v>
      </c>
      <c r="F12" s="10">
        <v>0</v>
      </c>
      <c r="G12" s="10">
        <v>6500</v>
      </c>
      <c r="H12" s="12">
        <v>0</v>
      </c>
      <c r="I12" s="12"/>
      <c r="J12" s="10">
        <v>336</v>
      </c>
      <c r="K12" s="10">
        <v>0</v>
      </c>
      <c r="L12" s="10">
        <f>+'[1]BG Trim ESP'!L12</f>
        <v>336</v>
      </c>
      <c r="M12" s="12">
        <f>+'[1]BG Trim ESP'!M12</f>
        <v>0</v>
      </c>
    </row>
    <row r="13" spans="3:13" x14ac:dyDescent="0.25">
      <c r="D13" t="s">
        <v>16</v>
      </c>
      <c r="E13" s="10">
        <v>9077460</v>
      </c>
      <c r="F13" s="10">
        <v>7756484</v>
      </c>
      <c r="G13" s="10">
        <v>1320976</v>
      </c>
      <c r="H13" s="12">
        <v>17</v>
      </c>
      <c r="I13" s="12"/>
      <c r="J13" s="10">
        <v>468841</v>
      </c>
      <c r="K13" s="10">
        <v>376830</v>
      </c>
      <c r="L13" s="10">
        <f>+'[1]BG Trim ESP'!L13</f>
        <v>92011</v>
      </c>
      <c r="M13" s="12">
        <f>+'[1]BG Trim ESP'!M13</f>
        <v>24.4</v>
      </c>
    </row>
    <row r="14" spans="3:13" x14ac:dyDescent="0.25">
      <c r="D14" t="s">
        <v>17</v>
      </c>
      <c r="E14" s="10">
        <v>740884</v>
      </c>
      <c r="F14" s="10">
        <v>914229</v>
      </c>
      <c r="G14" s="10">
        <v>-173345</v>
      </c>
      <c r="H14" s="12">
        <v>-19</v>
      </c>
      <c r="I14" s="12"/>
      <c r="J14" s="10">
        <v>38266</v>
      </c>
      <c r="K14" s="10">
        <v>44416</v>
      </c>
      <c r="L14" s="10">
        <f>+'[1]BG Trim ESP'!L14</f>
        <v>-6150</v>
      </c>
      <c r="M14" s="12">
        <f>+'[1]BG Trim ESP'!M14</f>
        <v>-13.8</v>
      </c>
    </row>
    <row r="15" spans="3:13" x14ac:dyDescent="0.25">
      <c r="D15" t="s">
        <v>18</v>
      </c>
      <c r="E15" s="10">
        <v>18302545</v>
      </c>
      <c r="F15" s="10">
        <v>16617315</v>
      </c>
      <c r="G15" s="10">
        <v>1685230</v>
      </c>
      <c r="H15" s="12">
        <v>10.1</v>
      </c>
      <c r="I15" s="12"/>
      <c r="J15" s="10">
        <v>945306</v>
      </c>
      <c r="K15" s="10">
        <v>807312</v>
      </c>
      <c r="L15" s="10">
        <f>+'[1]BG Trim ESP'!L15</f>
        <v>137994</v>
      </c>
      <c r="M15" s="12">
        <f>+'[1]BG Trim ESP'!M15</f>
        <v>17.100000000000001</v>
      </c>
    </row>
    <row r="16" spans="3:13" x14ac:dyDescent="0.25">
      <c r="D16" t="s">
        <v>19</v>
      </c>
      <c r="E16" s="10">
        <v>2942210</v>
      </c>
      <c r="F16" s="10">
        <v>3338012</v>
      </c>
      <c r="G16" s="10">
        <v>-395802</v>
      </c>
      <c r="H16" s="12">
        <v>-11.9</v>
      </c>
      <c r="I16" s="12"/>
      <c r="J16" s="10">
        <v>151962</v>
      </c>
      <c r="K16" s="10">
        <v>162169</v>
      </c>
      <c r="L16" s="10">
        <f>+'[1]BG Trim ESP'!L16</f>
        <v>-10207</v>
      </c>
      <c r="M16" s="12">
        <f>+'[1]BG Trim ESP'!M16</f>
        <v>-6.3</v>
      </c>
    </row>
    <row r="17" spans="3:13" ht="15.75" thickBot="1" x14ac:dyDescent="0.3">
      <c r="D17" t="s">
        <v>20</v>
      </c>
      <c r="E17" s="10">
        <v>254227</v>
      </c>
      <c r="F17" s="10">
        <v>48511</v>
      </c>
      <c r="G17" s="10">
        <v>205716</v>
      </c>
      <c r="H17" s="12">
        <v>424.1</v>
      </c>
      <c r="I17" s="12"/>
      <c r="J17" s="10">
        <v>13131</v>
      </c>
      <c r="K17" s="10">
        <v>2357</v>
      </c>
      <c r="L17" s="10">
        <f>+'[1]BG Trim ESP'!L17</f>
        <v>10774</v>
      </c>
      <c r="M17" s="12">
        <f>+'[1]BG Trim ESP'!M17</f>
        <v>457.1</v>
      </c>
    </row>
    <row r="18" spans="3:13" ht="15.75" thickBot="1" x14ac:dyDescent="0.3">
      <c r="D18" s="13" t="s">
        <v>21</v>
      </c>
      <c r="E18" s="14">
        <v>44532319</v>
      </c>
      <c r="F18" s="14">
        <v>45530757</v>
      </c>
      <c r="G18" s="14">
        <v>-998438</v>
      </c>
      <c r="H18" s="15">
        <v>-2.2000000000000002</v>
      </c>
      <c r="I18" s="15"/>
      <c r="J18" s="14">
        <v>2300046</v>
      </c>
      <c r="K18" s="14">
        <v>2212002</v>
      </c>
      <c r="L18" s="14">
        <f>+'[1]BG Trim ESP'!L18</f>
        <v>88044</v>
      </c>
      <c r="M18" s="15">
        <f>+'[1]BG Trim ESP'!M18</f>
        <v>4</v>
      </c>
    </row>
    <row r="19" spans="3:13" x14ac:dyDescent="0.25">
      <c r="E19" s="10"/>
      <c r="F19" s="10"/>
      <c r="G19" s="10"/>
      <c r="H19" s="10"/>
      <c r="I19" s="10"/>
      <c r="J19" s="10"/>
      <c r="K19" s="10"/>
      <c r="L19" s="10"/>
      <c r="M19" s="10"/>
    </row>
    <row r="20" spans="3:13" x14ac:dyDescent="0.25">
      <c r="C20" s="11"/>
      <c r="D20" s="11" t="s">
        <v>22</v>
      </c>
      <c r="E20" s="10"/>
      <c r="F20" s="10"/>
      <c r="G20" s="10"/>
      <c r="H20" s="10"/>
      <c r="I20" s="10"/>
      <c r="J20" s="10"/>
      <c r="K20" s="10"/>
      <c r="L20" s="10"/>
      <c r="M20" s="10"/>
    </row>
    <row r="21" spans="3:13" x14ac:dyDescent="0.25">
      <c r="D21" t="s">
        <v>23</v>
      </c>
      <c r="E21" s="10">
        <v>30548039</v>
      </c>
      <c r="F21" s="10">
        <v>30946208</v>
      </c>
      <c r="G21" s="10">
        <v>-398169</v>
      </c>
      <c r="H21" s="12">
        <v>-1.3</v>
      </c>
      <c r="I21" s="12"/>
      <c r="J21" s="10">
        <v>1577772</v>
      </c>
      <c r="K21" s="10">
        <v>1503447</v>
      </c>
      <c r="L21" s="10">
        <f>+'[1]BG Trim ESP'!L21</f>
        <v>74325</v>
      </c>
      <c r="M21" s="12">
        <f>+'[1]BG Trim ESP'!M21</f>
        <v>4.9000000000000004</v>
      </c>
    </row>
    <row r="22" spans="3:13" x14ac:dyDescent="0.25">
      <c r="D22" t="s">
        <v>24</v>
      </c>
      <c r="E22" s="10">
        <v>12891340</v>
      </c>
      <c r="F22" s="10">
        <v>14461521</v>
      </c>
      <c r="G22" s="10">
        <v>-1570181</v>
      </c>
      <c r="H22" s="12">
        <v>-10.9</v>
      </c>
      <c r="I22" s="12"/>
      <c r="J22" s="10">
        <v>665823</v>
      </c>
      <c r="K22" s="10">
        <v>702579</v>
      </c>
      <c r="L22" s="10">
        <f>+'[1]BG Trim ESP'!L22</f>
        <v>-36756</v>
      </c>
      <c r="M22" s="12">
        <f>+'[1]BG Trim ESP'!M22</f>
        <v>-5.2</v>
      </c>
    </row>
    <row r="23" spans="3:13" x14ac:dyDescent="0.25">
      <c r="D23" t="s">
        <v>25</v>
      </c>
      <c r="E23" s="10">
        <v>1743697</v>
      </c>
      <c r="F23" s="10">
        <v>2038907</v>
      </c>
      <c r="G23" s="10">
        <v>-295210</v>
      </c>
      <c r="H23" s="12">
        <v>-14.5</v>
      </c>
      <c r="I23" s="12"/>
      <c r="J23" s="10">
        <v>90060</v>
      </c>
      <c r="K23" s="10">
        <v>99055</v>
      </c>
      <c r="L23" s="10">
        <f>+'[1]BG Trim ESP'!L23</f>
        <v>-8995</v>
      </c>
      <c r="M23" s="12">
        <f>+'[1]BG Trim ESP'!M23</f>
        <v>-9.1</v>
      </c>
    </row>
    <row r="24" spans="3:13" x14ac:dyDescent="0.25">
      <c r="D24" t="s">
        <v>26</v>
      </c>
      <c r="E24" s="10">
        <v>12599522</v>
      </c>
      <c r="F24" s="10">
        <v>14213608</v>
      </c>
      <c r="G24" s="10">
        <v>-1614086</v>
      </c>
      <c r="H24" s="12">
        <v>-11.4</v>
      </c>
      <c r="I24" s="12"/>
      <c r="J24" s="10">
        <v>650751</v>
      </c>
      <c r="K24" s="10">
        <v>690534</v>
      </c>
      <c r="L24" s="10">
        <f>+'[1]BG Trim ESP'!L24</f>
        <v>-39783</v>
      </c>
      <c r="M24" s="12">
        <f>+'[1]BG Trim ESP'!M24</f>
        <v>-5.8</v>
      </c>
    </row>
    <row r="25" spans="3:13" x14ac:dyDescent="0.25">
      <c r="D25" t="s">
        <v>27</v>
      </c>
      <c r="E25" s="10">
        <v>1894687</v>
      </c>
      <c r="F25" s="10">
        <v>2159585</v>
      </c>
      <c r="G25" s="10">
        <v>-264898</v>
      </c>
      <c r="H25" s="12">
        <v>-12.3</v>
      </c>
      <c r="I25" s="12"/>
      <c r="J25" s="10">
        <v>97858</v>
      </c>
      <c r="K25" s="10">
        <v>104918</v>
      </c>
      <c r="L25" s="10">
        <f>+'[1]BG Trim ESP'!L25</f>
        <v>-7060</v>
      </c>
      <c r="M25" s="12">
        <f>+'[1]BG Trim ESP'!M25</f>
        <v>-6.7</v>
      </c>
    </row>
    <row r="26" spans="3:13" x14ac:dyDescent="0.25">
      <c r="D26" t="s">
        <v>20</v>
      </c>
      <c r="E26" s="10">
        <v>517167</v>
      </c>
      <c r="F26" s="10">
        <v>954721</v>
      </c>
      <c r="G26" s="10">
        <v>-437554</v>
      </c>
      <c r="H26" s="12">
        <v>-45.8</v>
      </c>
      <c r="I26" s="12"/>
      <c r="J26" s="10">
        <v>26711</v>
      </c>
      <c r="K26" s="10">
        <v>46383</v>
      </c>
      <c r="L26" s="10">
        <f>+'[1]BG Trim ESP'!L26</f>
        <v>-19672</v>
      </c>
      <c r="M26" s="12">
        <f>+'[1]BG Trim ESP'!M26</f>
        <v>-42.4</v>
      </c>
    </row>
    <row r="27" spans="3:13" x14ac:dyDescent="0.25">
      <c r="D27" t="s">
        <v>28</v>
      </c>
      <c r="E27" s="10">
        <v>143117</v>
      </c>
      <c r="F27" s="10">
        <v>157000</v>
      </c>
      <c r="G27" s="10">
        <v>-13883</v>
      </c>
      <c r="H27" s="12">
        <v>-8.8000000000000007</v>
      </c>
      <c r="I27" s="12"/>
      <c r="J27" s="10">
        <v>7392</v>
      </c>
      <c r="K27" s="10">
        <v>7627</v>
      </c>
      <c r="L27" s="10">
        <f>+'[1]BG Trim ESP'!L27</f>
        <v>-235</v>
      </c>
      <c r="M27" s="12">
        <f>+'[1]BG Trim ESP'!M27</f>
        <v>-3.1</v>
      </c>
    </row>
    <row r="28" spans="3:13" x14ac:dyDescent="0.25">
      <c r="D28" t="s">
        <v>29</v>
      </c>
      <c r="E28" s="10">
        <v>176185</v>
      </c>
      <c r="F28" s="10">
        <v>119892</v>
      </c>
      <c r="G28" s="10">
        <v>56293</v>
      </c>
      <c r="H28" s="12">
        <v>47</v>
      </c>
      <c r="I28" s="12"/>
      <c r="J28" s="10">
        <v>9100</v>
      </c>
      <c r="K28" s="10">
        <v>5826</v>
      </c>
      <c r="L28" s="10">
        <f>+'[1]BG Trim ESP'!L28</f>
        <v>3274</v>
      </c>
      <c r="M28" s="12">
        <f>+'[1]BG Trim ESP'!M28</f>
        <v>56.2</v>
      </c>
    </row>
    <row r="29" spans="3:13" ht="15.75" thickBot="1" x14ac:dyDescent="0.3">
      <c r="D29" t="s">
        <v>15</v>
      </c>
      <c r="E29" s="10">
        <v>6500</v>
      </c>
      <c r="F29" s="10">
        <v>32500</v>
      </c>
      <c r="G29" s="10">
        <v>-26000</v>
      </c>
      <c r="H29" s="12">
        <v>-80</v>
      </c>
      <c r="I29" s="12"/>
      <c r="J29" s="10">
        <v>336</v>
      </c>
      <c r="K29" s="10">
        <v>1579</v>
      </c>
      <c r="L29" s="10">
        <f>+'[1]BG Trim ESP'!L29</f>
        <v>-1243</v>
      </c>
      <c r="M29" s="12">
        <f>+'[1]BG Trim ESP'!M29</f>
        <v>-78.7</v>
      </c>
    </row>
    <row r="30" spans="3:13" ht="15.75" thickBot="1" x14ac:dyDescent="0.3">
      <c r="D30" s="13" t="s">
        <v>30</v>
      </c>
      <c r="E30" s="14">
        <v>60520254</v>
      </c>
      <c r="F30" s="14">
        <v>65083942</v>
      </c>
      <c r="G30" s="14">
        <v>-4563688</v>
      </c>
      <c r="H30" s="15">
        <v>-7</v>
      </c>
      <c r="I30" s="15"/>
      <c r="J30" s="14">
        <v>3125803</v>
      </c>
      <c r="K30" s="14">
        <v>3161948</v>
      </c>
      <c r="L30" s="14">
        <f>+'[1]BG Trim ESP'!L30</f>
        <v>-36145</v>
      </c>
      <c r="M30" s="15">
        <f>+'[1]BG Trim ESP'!M30</f>
        <v>-1.1000000000000001</v>
      </c>
    </row>
    <row r="31" spans="3:13" x14ac:dyDescent="0.25">
      <c r="E31" s="10"/>
      <c r="F31" s="10"/>
      <c r="G31" s="10">
        <v>0</v>
      </c>
      <c r="H31" s="12">
        <v>0</v>
      </c>
      <c r="I31" s="12"/>
      <c r="J31" s="10"/>
      <c r="K31" s="10"/>
      <c r="L31" s="10"/>
      <c r="M31" s="12"/>
    </row>
    <row r="32" spans="3:13" ht="15.75" thickBot="1" x14ac:dyDescent="0.3">
      <c r="C32" s="16" t="s">
        <v>31</v>
      </c>
      <c r="D32" s="17"/>
      <c r="E32" s="18">
        <v>105052573</v>
      </c>
      <c r="F32" s="18">
        <v>110614699</v>
      </c>
      <c r="G32" s="18">
        <v>-5562126</v>
      </c>
      <c r="H32" s="19">
        <v>-5</v>
      </c>
      <c r="I32" s="19"/>
      <c r="J32" s="18">
        <v>5425849</v>
      </c>
      <c r="K32" s="18">
        <v>5373950</v>
      </c>
      <c r="L32" s="18">
        <f>+'[1]BG Trim ESP'!L32</f>
        <v>51899</v>
      </c>
      <c r="M32" s="19">
        <f>+'[1]BG Trim ESP'!M32</f>
        <v>1</v>
      </c>
    </row>
    <row r="33" spans="3:14" x14ac:dyDescent="0.25">
      <c r="C33" s="4"/>
      <c r="E33" s="20"/>
      <c r="F33" s="20"/>
      <c r="G33" s="20"/>
      <c r="H33" s="21"/>
      <c r="I33" s="21"/>
      <c r="J33" s="20"/>
      <c r="K33" s="20"/>
      <c r="L33" s="20"/>
      <c r="M33" s="21"/>
    </row>
    <row r="34" spans="3:14" x14ac:dyDescent="0.25">
      <c r="C34" s="9" t="s">
        <v>32</v>
      </c>
      <c r="E34" s="10"/>
      <c r="F34" s="10"/>
      <c r="G34" s="10"/>
      <c r="H34" s="10"/>
      <c r="I34" s="10"/>
      <c r="J34" s="10"/>
      <c r="K34" s="10"/>
      <c r="L34" s="10"/>
      <c r="M34" s="10"/>
    </row>
    <row r="35" spans="3:14" x14ac:dyDescent="0.25">
      <c r="D35" s="11" t="s">
        <v>33</v>
      </c>
      <c r="E35" s="10"/>
      <c r="F35" s="10"/>
      <c r="G35" s="10"/>
      <c r="H35" s="10"/>
      <c r="I35" s="10"/>
      <c r="J35" s="10"/>
      <c r="K35" s="10"/>
      <c r="L35" s="10"/>
      <c r="M35" s="10"/>
      <c r="N35" s="22"/>
    </row>
    <row r="36" spans="3:14" hidden="1" x14ac:dyDescent="0.25">
      <c r="D36" t="s">
        <v>34</v>
      </c>
      <c r="E36" s="10">
        <v>0</v>
      </c>
      <c r="F36" s="10">
        <v>0</v>
      </c>
      <c r="G36" s="10">
        <v>0</v>
      </c>
      <c r="H36" s="12">
        <v>0</v>
      </c>
      <c r="I36" s="12"/>
      <c r="J36" s="10">
        <v>0</v>
      </c>
      <c r="K36" s="10">
        <v>0</v>
      </c>
      <c r="L36" s="10">
        <f>+'[1]BG Trim ESP'!L36</f>
        <v>0</v>
      </c>
      <c r="M36" s="12">
        <f>+'[1]BG Trim ESP'!M36</f>
        <v>0</v>
      </c>
    </row>
    <row r="37" spans="3:14" x14ac:dyDescent="0.25">
      <c r="D37" t="s">
        <v>35</v>
      </c>
      <c r="E37" s="10">
        <v>590469</v>
      </c>
      <c r="F37" s="10">
        <v>648782</v>
      </c>
      <c r="G37" s="10">
        <v>-58313</v>
      </c>
      <c r="H37" s="12">
        <v>-9</v>
      </c>
      <c r="I37" s="12"/>
      <c r="J37" s="10">
        <v>30497</v>
      </c>
      <c r="K37" s="10">
        <v>31520</v>
      </c>
      <c r="L37" s="10">
        <f>+'[1]BG Trim ESP'!L37</f>
        <v>-1023</v>
      </c>
      <c r="M37" s="12">
        <f>+'[1]BG Trim ESP'!M37</f>
        <v>-3.2</v>
      </c>
    </row>
    <row r="38" spans="3:14" x14ac:dyDescent="0.25">
      <c r="D38" t="s">
        <v>36</v>
      </c>
      <c r="E38" s="10">
        <v>435948</v>
      </c>
      <c r="F38" s="10">
        <v>573510</v>
      </c>
      <c r="G38" s="10">
        <v>-137562</v>
      </c>
      <c r="H38" s="12">
        <v>-24</v>
      </c>
      <c r="I38" s="12"/>
      <c r="J38" s="10">
        <v>22516</v>
      </c>
      <c r="K38" s="10">
        <v>27863</v>
      </c>
      <c r="L38" s="10">
        <f>+'[1]BG Trim ESP'!L38</f>
        <v>-5347</v>
      </c>
      <c r="M38" s="12">
        <f>+'[1]BG Trim ESP'!M38</f>
        <v>-19.2</v>
      </c>
    </row>
    <row r="39" spans="3:14" x14ac:dyDescent="0.25">
      <c r="D39" t="s">
        <v>37</v>
      </c>
      <c r="E39" s="10">
        <v>27247610</v>
      </c>
      <c r="F39" s="10">
        <v>26427397</v>
      </c>
      <c r="G39" s="10">
        <v>820213</v>
      </c>
      <c r="H39" s="12">
        <v>3.1</v>
      </c>
      <c r="I39" s="12"/>
      <c r="J39" s="10">
        <v>1407309</v>
      </c>
      <c r="K39" s="10">
        <v>1283912</v>
      </c>
      <c r="L39" s="10">
        <f>+'[1]BG Trim ESP'!L39</f>
        <v>123397</v>
      </c>
      <c r="M39" s="12">
        <f>+'[1]BG Trim ESP'!M39</f>
        <v>9.6</v>
      </c>
    </row>
    <row r="40" spans="3:14" x14ac:dyDescent="0.25">
      <c r="D40" t="s">
        <v>38</v>
      </c>
      <c r="E40" s="10">
        <v>1970256</v>
      </c>
      <c r="F40" s="10">
        <v>1151334</v>
      </c>
      <c r="G40" s="10">
        <v>818922</v>
      </c>
      <c r="H40" s="12">
        <v>71.099999999999994</v>
      </c>
      <c r="I40" s="12"/>
      <c r="J40" s="10">
        <v>101762</v>
      </c>
      <c r="K40" s="10">
        <v>55935</v>
      </c>
      <c r="L40" s="10">
        <f>+'[1]BG Trim ESP'!L40</f>
        <v>45827</v>
      </c>
      <c r="M40" s="12">
        <f>+'[1]BG Trim ESP'!M40</f>
        <v>81.900000000000006</v>
      </c>
    </row>
    <row r="41" spans="3:14" x14ac:dyDescent="0.25">
      <c r="D41" t="s">
        <v>39</v>
      </c>
      <c r="E41" s="10">
        <v>62800</v>
      </c>
      <c r="F41" s="10">
        <v>100451</v>
      </c>
      <c r="G41" s="10">
        <v>-37651</v>
      </c>
      <c r="H41" s="12">
        <v>-37.5</v>
      </c>
      <c r="I41" s="12"/>
      <c r="J41" s="10">
        <v>3244</v>
      </c>
      <c r="K41" s="10">
        <v>4880</v>
      </c>
      <c r="L41" s="10">
        <f>+'[1]BG Trim ESP'!L41</f>
        <v>-1636</v>
      </c>
      <c r="M41" s="12">
        <f>+'[1]BG Trim ESP'!M41</f>
        <v>-33.5</v>
      </c>
    </row>
    <row r="42" spans="3:14" x14ac:dyDescent="0.25">
      <c r="D42" t="s">
        <v>20</v>
      </c>
      <c r="E42" s="10">
        <v>736666</v>
      </c>
      <c r="F42" s="10">
        <v>277223</v>
      </c>
      <c r="G42" s="10">
        <v>459443</v>
      </c>
      <c r="H42" s="12">
        <v>165.7</v>
      </c>
      <c r="I42" s="12"/>
      <c r="J42" s="10">
        <v>38048</v>
      </c>
      <c r="K42" s="10">
        <v>13468</v>
      </c>
      <c r="L42" s="10">
        <f>+'[1]BG Trim ESP'!L42</f>
        <v>24580</v>
      </c>
      <c r="M42" s="12">
        <f>+'[1]BG Trim ESP'!M42</f>
        <v>182.5</v>
      </c>
    </row>
    <row r="43" spans="3:14" ht="15.75" thickBot="1" x14ac:dyDescent="0.3">
      <c r="D43" t="s">
        <v>40</v>
      </c>
      <c r="E43" s="10">
        <v>3749469</v>
      </c>
      <c r="F43" s="10">
        <v>3954609</v>
      </c>
      <c r="G43" s="10">
        <v>-205140</v>
      </c>
      <c r="H43" s="12">
        <v>-5.2</v>
      </c>
      <c r="I43" s="12"/>
      <c r="J43" s="10">
        <v>193654</v>
      </c>
      <c r="K43" s="10">
        <v>192125</v>
      </c>
      <c r="L43" s="10">
        <f>+'[1]BG Trim ESP'!L43</f>
        <v>1529</v>
      </c>
      <c r="M43" s="12">
        <f>+'[1]BG Trim ESP'!M43</f>
        <v>0.8</v>
      </c>
    </row>
    <row r="44" spans="3:14" ht="15.75" thickBot="1" x14ac:dyDescent="0.3">
      <c r="D44" s="13" t="s">
        <v>41</v>
      </c>
      <c r="E44" s="14">
        <v>34793218</v>
      </c>
      <c r="F44" s="14">
        <v>33133306</v>
      </c>
      <c r="G44" s="14">
        <v>1659912</v>
      </c>
      <c r="H44" s="15">
        <v>5</v>
      </c>
      <c r="I44" s="15"/>
      <c r="J44" s="14">
        <v>1797030</v>
      </c>
      <c r="K44" s="14">
        <v>1609703</v>
      </c>
      <c r="L44" s="14">
        <f>+'[1]BG Trim ESP'!L44</f>
        <v>187327</v>
      </c>
      <c r="M44" s="15">
        <f>+'[1]BG Trim ESP'!M44</f>
        <v>11.6</v>
      </c>
    </row>
    <row r="45" spans="3:14" x14ac:dyDescent="0.25">
      <c r="E45" s="10"/>
      <c r="F45" s="10"/>
      <c r="G45" s="10"/>
      <c r="H45" s="10"/>
      <c r="I45" s="10"/>
      <c r="J45" s="10"/>
      <c r="K45" s="10"/>
      <c r="L45" s="10"/>
      <c r="M45" s="10"/>
    </row>
    <row r="46" spans="3:14" x14ac:dyDescent="0.25">
      <c r="D46" s="11" t="s">
        <v>42</v>
      </c>
      <c r="E46" s="10"/>
      <c r="F46" s="10"/>
      <c r="G46" s="10"/>
      <c r="H46" s="10"/>
      <c r="I46" s="10"/>
      <c r="J46" s="10"/>
      <c r="K46" s="10"/>
      <c r="L46" s="10"/>
      <c r="M46" s="10"/>
    </row>
    <row r="47" spans="3:14" x14ac:dyDescent="0.25">
      <c r="D47" t="s">
        <v>43</v>
      </c>
      <c r="E47" s="10">
        <v>44754653</v>
      </c>
      <c r="F47" s="10">
        <v>48166445</v>
      </c>
      <c r="G47" s="10">
        <v>-3411792</v>
      </c>
      <c r="H47" s="12">
        <v>-7.1</v>
      </c>
      <c r="I47" s="12"/>
      <c r="J47" s="10">
        <v>2311528</v>
      </c>
      <c r="K47" s="10">
        <v>2340051</v>
      </c>
      <c r="L47" s="10">
        <f>+'[1]BG Trim ESP'!L47</f>
        <v>-28523</v>
      </c>
      <c r="M47" s="12">
        <f>+'[1]BG Trim ESP'!M47</f>
        <v>-1.2</v>
      </c>
    </row>
    <row r="48" spans="3:14" x14ac:dyDescent="0.25">
      <c r="D48" t="s">
        <v>44</v>
      </c>
      <c r="E48" s="10">
        <v>227838</v>
      </c>
      <c r="F48" s="10">
        <v>321076</v>
      </c>
      <c r="G48" s="10">
        <v>-93238</v>
      </c>
      <c r="H48" s="12">
        <v>-29</v>
      </c>
      <c r="I48" s="12"/>
      <c r="J48" s="10">
        <v>11768</v>
      </c>
      <c r="K48" s="10">
        <v>15599</v>
      </c>
      <c r="L48" s="10">
        <f>+'[1]BG Trim ESP'!L48</f>
        <v>-3831</v>
      </c>
      <c r="M48" s="12">
        <f>+'[1]BG Trim ESP'!M48</f>
        <v>-24.6</v>
      </c>
    </row>
    <row r="49" spans="3:13" x14ac:dyDescent="0.25">
      <c r="D49" t="s">
        <v>36</v>
      </c>
      <c r="E49" s="10">
        <v>1415743</v>
      </c>
      <c r="F49" s="10">
        <v>1643623</v>
      </c>
      <c r="G49" s="10">
        <v>-227880</v>
      </c>
      <c r="H49" s="12">
        <v>-13.9</v>
      </c>
      <c r="I49" s="12"/>
      <c r="J49" s="10">
        <v>73122</v>
      </c>
      <c r="K49" s="10">
        <v>79851</v>
      </c>
      <c r="L49" s="10">
        <f>+'[1]BG Trim ESP'!L49</f>
        <v>-6729</v>
      </c>
      <c r="M49" s="12">
        <f>+'[1]BG Trim ESP'!M49</f>
        <v>-8.4</v>
      </c>
    </row>
    <row r="50" spans="3:13" x14ac:dyDescent="0.25">
      <c r="D50" t="s">
        <v>45</v>
      </c>
      <c r="E50" s="10">
        <v>3851829</v>
      </c>
      <c r="F50" s="10">
        <v>3714004</v>
      </c>
      <c r="G50" s="10">
        <v>137825</v>
      </c>
      <c r="H50" s="12">
        <v>3.7</v>
      </c>
      <c r="I50" s="12"/>
      <c r="J50" s="10">
        <v>198943</v>
      </c>
      <c r="K50" s="10">
        <v>180436</v>
      </c>
      <c r="L50" s="10">
        <f>+'[1]BG Trim ESP'!L50</f>
        <v>18507</v>
      </c>
      <c r="M50" s="12">
        <f>+'[1]BG Trim ESP'!M50</f>
        <v>10.3</v>
      </c>
    </row>
    <row r="51" spans="3:13" x14ac:dyDescent="0.25">
      <c r="D51" t="s">
        <v>46</v>
      </c>
      <c r="E51" s="10">
        <v>1695652</v>
      </c>
      <c r="F51" s="10">
        <v>1446396</v>
      </c>
      <c r="G51" s="10">
        <v>249256</v>
      </c>
      <c r="H51" s="12">
        <v>17.2</v>
      </c>
      <c r="I51" s="12"/>
      <c r="J51" s="10">
        <v>87579</v>
      </c>
      <c r="K51" s="10">
        <v>70270</v>
      </c>
      <c r="L51" s="10">
        <f>+'[1]BG Trim ESP'!L51</f>
        <v>17309</v>
      </c>
      <c r="M51" s="12">
        <f>+'[1]BG Trim ESP'!M51</f>
        <v>24.6</v>
      </c>
    </row>
    <row r="52" spans="3:13" x14ac:dyDescent="0.25">
      <c r="D52" t="s">
        <v>39</v>
      </c>
      <c r="E52" s="10">
        <v>75922</v>
      </c>
      <c r="F52" s="10">
        <v>139345</v>
      </c>
      <c r="G52" s="10">
        <v>-63423</v>
      </c>
      <c r="H52" s="12">
        <v>-45.5</v>
      </c>
      <c r="I52" s="12"/>
      <c r="J52" s="10">
        <v>3921</v>
      </c>
      <c r="K52" s="10">
        <v>6770</v>
      </c>
      <c r="L52" s="10">
        <f>+'[1]BG Trim ESP'!L52</f>
        <v>-2849</v>
      </c>
      <c r="M52" s="12">
        <f>+'[1]BG Trim ESP'!M52</f>
        <v>-42.1</v>
      </c>
    </row>
    <row r="53" spans="3:13" x14ac:dyDescent="0.25">
      <c r="D53" t="s">
        <v>38</v>
      </c>
      <c r="E53" s="10">
        <v>0</v>
      </c>
      <c r="F53" s="10">
        <v>1071400</v>
      </c>
      <c r="G53" s="10">
        <v>-1071400</v>
      </c>
      <c r="H53" s="12">
        <v>-100</v>
      </c>
      <c r="I53" s="12"/>
      <c r="J53" s="10">
        <v>0</v>
      </c>
      <c r="K53" s="10">
        <v>52051</v>
      </c>
      <c r="L53" s="10">
        <f>+'[1]BG Trim ESP'!L53</f>
        <v>-52051</v>
      </c>
      <c r="M53" s="12">
        <f>+'[1]BG Trim ESP'!M53</f>
        <v>-100</v>
      </c>
    </row>
    <row r="54" spans="3:13" ht="14.25" customHeight="1" x14ac:dyDescent="0.25">
      <c r="D54" t="s">
        <v>20</v>
      </c>
      <c r="E54" s="10">
        <v>287750</v>
      </c>
      <c r="F54" s="10">
        <v>0</v>
      </c>
      <c r="G54" s="10">
        <v>287750</v>
      </c>
      <c r="H54" s="12">
        <v>0</v>
      </c>
      <c r="I54" s="12"/>
      <c r="J54" s="10">
        <v>14862</v>
      </c>
      <c r="K54" s="10">
        <v>0</v>
      </c>
      <c r="L54" s="10">
        <f>+'[1]BG Trim ESP'!L54</f>
        <v>14862</v>
      </c>
      <c r="M54" s="12">
        <f>+'[1]BG Trim ESP'!M54</f>
        <v>0</v>
      </c>
    </row>
    <row r="55" spans="3:13" ht="15.75" thickBot="1" x14ac:dyDescent="0.3">
      <c r="D55" t="s">
        <v>47</v>
      </c>
      <c r="E55" s="10">
        <v>27819</v>
      </c>
      <c r="F55" s="10">
        <v>46137</v>
      </c>
      <c r="G55" s="10">
        <v>-18318</v>
      </c>
      <c r="H55" s="12">
        <v>-39.700000000000003</v>
      </c>
      <c r="I55" s="12"/>
      <c r="J55" s="10">
        <v>1437</v>
      </c>
      <c r="K55" s="10">
        <v>2241</v>
      </c>
      <c r="L55" s="10">
        <f>+'[1]BG Trim ESP'!L55</f>
        <v>-804</v>
      </c>
      <c r="M55" s="12">
        <f>+'[1]BG Trim ESP'!M55</f>
        <v>-35.9</v>
      </c>
    </row>
    <row r="56" spans="3:13" ht="15.75" thickBot="1" x14ac:dyDescent="0.3">
      <c r="D56" s="13" t="s">
        <v>48</v>
      </c>
      <c r="E56" s="14">
        <v>52337206</v>
      </c>
      <c r="F56" s="14">
        <v>56548426</v>
      </c>
      <c r="G56" s="14">
        <v>-4211220</v>
      </c>
      <c r="H56" s="15">
        <v>-7.4</v>
      </c>
      <c r="I56" s="15"/>
      <c r="J56" s="14">
        <v>2703160</v>
      </c>
      <c r="K56" s="14">
        <v>2747269</v>
      </c>
      <c r="L56" s="14">
        <f>+'[1]BG Trim ESP'!L56</f>
        <v>-44109</v>
      </c>
      <c r="M56" s="15">
        <f>+'[1]BG Trim ESP'!M56</f>
        <v>-1.6</v>
      </c>
    </row>
    <row r="57" spans="3:13" x14ac:dyDescent="0.25">
      <c r="E57" s="10"/>
      <c r="F57" s="10"/>
      <c r="G57" s="10"/>
      <c r="H57" s="10"/>
      <c r="I57" s="10"/>
      <c r="J57" s="10"/>
      <c r="K57" s="10"/>
      <c r="L57" s="10">
        <f>+'[1]BG Trim ESP'!L57</f>
        <v>0</v>
      </c>
      <c r="M57" s="10">
        <f>+'[1]BG Trim ESP'!M57</f>
        <v>0</v>
      </c>
    </row>
    <row r="58" spans="3:13" ht="15.75" thickBot="1" x14ac:dyDescent="0.3">
      <c r="C58" s="16" t="s">
        <v>49</v>
      </c>
      <c r="D58" s="17"/>
      <c r="E58" s="18">
        <v>87130424</v>
      </c>
      <c r="F58" s="18">
        <v>89681732</v>
      </c>
      <c r="G58" s="18">
        <v>-2551308</v>
      </c>
      <c r="H58" s="19">
        <v>-2.8</v>
      </c>
      <c r="I58" s="19"/>
      <c r="J58" s="18">
        <v>4500190</v>
      </c>
      <c r="K58" s="18">
        <v>4356972</v>
      </c>
      <c r="L58" s="18">
        <f>+'[1]BG Trim ESP'!L58</f>
        <v>143218</v>
      </c>
      <c r="M58" s="19">
        <f>+'[1]BG Trim ESP'!M58</f>
        <v>3.3</v>
      </c>
    </row>
    <row r="59" spans="3:13" x14ac:dyDescent="0.25">
      <c r="C59" s="4"/>
      <c r="D59" s="4"/>
      <c r="E59" s="10"/>
      <c r="F59" s="10"/>
      <c r="G59" s="10"/>
      <c r="H59" s="10"/>
      <c r="I59" s="10"/>
      <c r="J59" s="10"/>
      <c r="K59" s="10"/>
      <c r="L59" s="10"/>
      <c r="M59" s="10"/>
    </row>
    <row r="60" spans="3:13" x14ac:dyDescent="0.25">
      <c r="D60" s="11" t="s">
        <v>50</v>
      </c>
      <c r="E60" s="10"/>
      <c r="F60" s="10"/>
      <c r="G60" s="10"/>
      <c r="H60" s="12"/>
      <c r="I60" s="12"/>
      <c r="J60" s="10"/>
      <c r="K60" s="10"/>
      <c r="L60" s="10"/>
      <c r="M60" s="12"/>
    </row>
    <row r="61" spans="3:13" x14ac:dyDescent="0.25">
      <c r="D61" t="s">
        <v>51</v>
      </c>
      <c r="E61" s="10">
        <v>17913672</v>
      </c>
      <c r="F61" s="10">
        <v>20932967</v>
      </c>
      <c r="G61" s="10">
        <v>-3019295</v>
      </c>
      <c r="H61" s="12">
        <v>-14.4</v>
      </c>
      <c r="I61" s="12"/>
      <c r="J61" s="10">
        <v>925221</v>
      </c>
      <c r="K61" s="10">
        <v>1016978</v>
      </c>
      <c r="L61" s="10">
        <f>+'[1]BG Trim ESP'!L68</f>
        <v>-91757</v>
      </c>
      <c r="M61" s="12">
        <f>+'[1]BG Trim ESP'!M68</f>
        <v>-9</v>
      </c>
    </row>
    <row r="62" spans="3:13" ht="15.75" customHeight="1" x14ac:dyDescent="0.25">
      <c r="D62" t="s">
        <v>52</v>
      </c>
      <c r="E62" s="10">
        <v>8477</v>
      </c>
      <c r="F62" s="10">
        <v>0</v>
      </c>
      <c r="G62" s="10">
        <v>8477</v>
      </c>
      <c r="H62" s="12">
        <v>0</v>
      </c>
      <c r="I62" s="12"/>
      <c r="J62" s="10">
        <v>438</v>
      </c>
      <c r="K62" s="10">
        <v>0</v>
      </c>
      <c r="L62" s="10">
        <f>+'[1]BG Trim ESP'!L69</f>
        <v>438</v>
      </c>
      <c r="M62" s="12">
        <f>+'[1]BG Trim ESP'!M69</f>
        <v>0</v>
      </c>
    </row>
    <row r="63" spans="3:13" ht="15.75" thickBot="1" x14ac:dyDescent="0.3">
      <c r="C63" s="16" t="s">
        <v>53</v>
      </c>
      <c r="D63" s="16"/>
      <c r="E63" s="18">
        <v>17922149</v>
      </c>
      <c r="F63" s="18">
        <v>20932967</v>
      </c>
      <c r="G63" s="18">
        <v>-3010818</v>
      </c>
      <c r="H63" s="19">
        <v>-14.4</v>
      </c>
      <c r="I63" s="19"/>
      <c r="J63" s="18">
        <v>925659</v>
      </c>
      <c r="K63" s="18">
        <v>1016978</v>
      </c>
      <c r="L63" s="18">
        <f>+'[1]BG Trim ESP'!L70</f>
        <v>-91319</v>
      </c>
      <c r="M63" s="19">
        <f>+'[1]BG Trim ESP'!M70</f>
        <v>-9</v>
      </c>
    </row>
    <row r="64" spans="3:13" ht="15.75" thickBot="1" x14ac:dyDescent="0.3">
      <c r="C64" s="13" t="s">
        <v>54</v>
      </c>
      <c r="D64" s="13"/>
      <c r="E64" s="14">
        <v>105052573</v>
      </c>
      <c r="F64" s="14">
        <v>110614699</v>
      </c>
      <c r="G64" s="14">
        <v>-5562126</v>
      </c>
      <c r="H64" s="15">
        <v>-5</v>
      </c>
      <c r="I64" s="15"/>
      <c r="J64" s="14">
        <v>5425849</v>
      </c>
      <c r="K64" s="14">
        <v>5373950</v>
      </c>
      <c r="L64" s="14">
        <f>+'[1]BG Trim ESP'!L71</f>
        <v>51899</v>
      </c>
      <c r="M64" s="15">
        <f>+'[1]BG Trim ESP'!M71</f>
        <v>1</v>
      </c>
    </row>
    <row r="65" spans="1:13" x14ac:dyDescent="0.25">
      <c r="E65" s="25"/>
      <c r="F65" s="25"/>
      <c r="G65" s="10"/>
      <c r="H65" s="10"/>
      <c r="I65" s="10"/>
      <c r="J65" s="25"/>
      <c r="K65" s="25"/>
      <c r="L65" s="10"/>
      <c r="M65" s="10"/>
    </row>
    <row r="66" spans="1:13" x14ac:dyDescent="0.25">
      <c r="C66" s="26"/>
      <c r="D66" s="27"/>
      <c r="E66" s="25"/>
      <c r="F66" s="25"/>
      <c r="G66" s="10"/>
      <c r="H66" s="10"/>
      <c r="I66" s="10"/>
      <c r="J66" s="25"/>
      <c r="K66" s="25"/>
      <c r="L66" s="10"/>
      <c r="M66" s="10"/>
    </row>
    <row r="67" spans="1:13" ht="40.5" customHeight="1" x14ac:dyDescent="0.25">
      <c r="C67" s="47" t="s">
        <v>55</v>
      </c>
      <c r="D67" s="47"/>
      <c r="E67" s="47"/>
      <c r="F67" s="47"/>
      <c r="G67" s="47"/>
      <c r="H67" s="47"/>
      <c r="I67" s="47"/>
      <c r="J67" s="47"/>
      <c r="K67" s="47"/>
      <c r="L67" s="10"/>
      <c r="M67" s="10"/>
    </row>
    <row r="68" spans="1:13" ht="5.0999999999999996" customHeight="1" x14ac:dyDescent="0.25"/>
    <row r="69" spans="1:13" ht="5.25" customHeight="1" x14ac:dyDescent="0.25">
      <c r="D69" s="27"/>
    </row>
    <row r="70" spans="1:13" ht="25.5" customHeight="1" x14ac:dyDescent="0.25">
      <c r="C70" s="44" t="s">
        <v>56</v>
      </c>
      <c r="D70" s="44"/>
      <c r="E70" s="44"/>
      <c r="F70" s="44"/>
      <c r="G70" s="44"/>
      <c r="H70" s="44"/>
      <c r="I70" s="44"/>
      <c r="J70" s="44"/>
      <c r="K70" s="44"/>
    </row>
    <row r="71" spans="1:13" x14ac:dyDescent="0.25">
      <c r="A71" s="28"/>
      <c r="B71" s="28"/>
      <c r="C71" s="28"/>
      <c r="D71" s="28"/>
    </row>
    <row r="72" spans="1:13" x14ac:dyDescent="0.25">
      <c r="A72" s="28"/>
      <c r="B72" s="28"/>
      <c r="C72" s="28"/>
      <c r="D72" s="28"/>
    </row>
    <row r="73" spans="1:13" hidden="1" x14ac:dyDescent="0.25">
      <c r="A73" s="28"/>
      <c r="B73" s="28"/>
      <c r="C73" s="28"/>
      <c r="D73" s="28"/>
      <c r="E73" s="25"/>
      <c r="F73" s="25"/>
      <c r="G73" s="10"/>
      <c r="H73" s="10"/>
      <c r="I73" s="10"/>
      <c r="J73" s="29"/>
      <c r="K73" s="29"/>
    </row>
    <row r="74" spans="1:13" hidden="1" x14ac:dyDescent="0.25">
      <c r="A74" s="28"/>
      <c r="B74" s="28"/>
      <c r="C74" s="28"/>
      <c r="D74" s="28"/>
    </row>
  </sheetData>
  <mergeCells count="6">
    <mergeCell ref="C70:K70"/>
    <mergeCell ref="E7:F7"/>
    <mergeCell ref="G7:H7"/>
    <mergeCell ref="J7:K7"/>
    <mergeCell ref="L7:M7"/>
    <mergeCell ref="C67:K67"/>
  </mergeCells>
  <pageMargins left="0.70866141732283472" right="0.70866141732283472" top="0.39370078740157483" bottom="0.39370078740157483" header="0.31496062992125984" footer="0.31496062992125984"/>
  <pageSetup scale="70"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643B-3E06-4E4D-8F10-D7CEF6CDA45B}">
  <sheetPr>
    <pageSetUpPr fitToPage="1"/>
  </sheetPr>
  <dimension ref="A1:U74"/>
  <sheetViews>
    <sheetView showGridLines="0" zoomScale="55" zoomScaleNormal="55" workbookViewId="0">
      <selection activeCell="A39" sqref="A39:XFD1048576"/>
    </sheetView>
  </sheetViews>
  <sheetFormatPr defaultColWidth="0" defaultRowHeight="15" zeroHeight="1" x14ac:dyDescent="0.25"/>
  <cols>
    <col min="1" max="1" width="5.7109375" customWidth="1"/>
    <col min="2" max="2" width="2.7109375" customWidth="1"/>
    <col min="3" max="3" width="42.28515625" customWidth="1"/>
    <col min="4" max="4" width="12.140625" bestFit="1" customWidth="1"/>
    <col min="5" max="5" width="13" bestFit="1" customWidth="1"/>
    <col min="6" max="6" width="11.28515625" customWidth="1"/>
    <col min="7" max="7" width="7.42578125" customWidth="1"/>
    <col min="8" max="8" width="13.42578125" customWidth="1"/>
    <col min="9" max="9" width="12.28515625" customWidth="1"/>
    <col min="10" max="10" width="12.28515625" bestFit="1" customWidth="1"/>
    <col min="11" max="11" width="7.42578125" customWidth="1"/>
    <col min="12" max="12" width="3.28515625" customWidth="1"/>
    <col min="13" max="14" width="13" bestFit="1" customWidth="1"/>
    <col min="15" max="15" width="9.5703125" customWidth="1"/>
    <col min="16" max="16" width="7.42578125" customWidth="1"/>
    <col min="17" max="18" width="12.140625" customWidth="1"/>
    <col min="19" max="19" width="9.5703125" customWidth="1"/>
    <col min="20" max="20" width="7.42578125" customWidth="1"/>
    <col min="21" max="21" width="9.140625" customWidth="1"/>
    <col min="22" max="16384" width="9.140625" hidden="1"/>
  </cols>
  <sheetData>
    <row r="1" spans="2:20" x14ac:dyDescent="0.25"/>
    <row r="2" spans="2:20" x14ac:dyDescent="0.25"/>
    <row r="3" spans="2:20" x14ac:dyDescent="0.25"/>
    <row r="4" spans="2:20" ht="23.25" x14ac:dyDescent="0.35">
      <c r="B4" s="1" t="s">
        <v>0</v>
      </c>
    </row>
    <row r="5" spans="2:20" ht="21.75" thickBot="1" x14ac:dyDescent="0.4">
      <c r="B5" s="2" t="s">
        <v>57</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45" t="s">
        <v>3</v>
      </c>
      <c r="E7" s="45"/>
      <c r="F7" s="45"/>
      <c r="G7" s="45"/>
      <c r="H7" s="45"/>
      <c r="I7" s="45"/>
      <c r="J7" s="46" t="s">
        <v>4</v>
      </c>
      <c r="K7" s="46"/>
      <c r="L7" s="5"/>
      <c r="M7" s="45" t="s">
        <v>5</v>
      </c>
      <c r="N7" s="45"/>
      <c r="O7" s="45"/>
      <c r="P7" s="45"/>
      <c r="Q7" s="45"/>
      <c r="R7" s="45"/>
      <c r="S7" s="46" t="s">
        <v>4</v>
      </c>
      <c r="T7" s="46"/>
    </row>
    <row r="8" spans="2:20" ht="18.75" thickBot="1" x14ac:dyDescent="0.4">
      <c r="B8" s="6"/>
      <c r="C8" s="6"/>
      <c r="D8" s="7" t="s">
        <v>58</v>
      </c>
      <c r="E8" s="7" t="s">
        <v>59</v>
      </c>
      <c r="F8" s="8" t="s">
        <v>8</v>
      </c>
      <c r="G8" s="8" t="s">
        <v>9</v>
      </c>
      <c r="H8" s="7" t="s">
        <v>60</v>
      </c>
      <c r="I8" s="7" t="s">
        <v>61</v>
      </c>
      <c r="J8" s="8" t="s">
        <v>8</v>
      </c>
      <c r="K8" s="8" t="s">
        <v>9</v>
      </c>
      <c r="L8" s="8"/>
      <c r="M8" s="7" t="str">
        <f>+D8</f>
        <v>IV Quarter 22</v>
      </c>
      <c r="N8" s="7" t="str">
        <f>+E8</f>
        <v>IV Quarter 21</v>
      </c>
      <c r="O8" s="8" t="s">
        <v>8</v>
      </c>
      <c r="P8" s="8" t="s">
        <v>9</v>
      </c>
      <c r="Q8" s="7" t="s">
        <v>62</v>
      </c>
      <c r="R8" s="7" t="s">
        <v>63</v>
      </c>
      <c r="S8" s="8" t="s">
        <v>8</v>
      </c>
      <c r="T8" s="8" t="s">
        <v>9</v>
      </c>
    </row>
    <row r="9" spans="2:20" ht="15.75" thickTop="1" x14ac:dyDescent="0.25">
      <c r="B9" s="11"/>
      <c r="D9" s="10"/>
      <c r="E9" s="10"/>
      <c r="F9" s="10"/>
      <c r="G9" s="10"/>
      <c r="H9" s="10"/>
      <c r="I9" s="10"/>
      <c r="J9" s="10"/>
      <c r="K9" s="10"/>
      <c r="L9" s="10"/>
      <c r="M9" s="10"/>
      <c r="N9" s="10"/>
      <c r="O9" s="10"/>
      <c r="P9" s="10"/>
      <c r="Q9" s="10"/>
      <c r="R9" s="10"/>
      <c r="S9" s="10"/>
      <c r="T9" s="10"/>
    </row>
    <row r="10" spans="2:20" x14ac:dyDescent="0.25">
      <c r="B10" t="s">
        <v>64</v>
      </c>
      <c r="D10" s="10">
        <v>38674499</v>
      </c>
      <c r="E10" s="10">
        <v>36682109</v>
      </c>
      <c r="F10" s="10">
        <v>1992390</v>
      </c>
      <c r="G10" s="12">
        <v>5.4</v>
      </c>
      <c r="H10" s="10">
        <v>149310667</v>
      </c>
      <c r="I10" s="10">
        <v>138313803</v>
      </c>
      <c r="J10" s="10">
        <v>10996864</v>
      </c>
      <c r="K10" s="12">
        <v>8</v>
      </c>
      <c r="L10" s="12"/>
      <c r="M10" s="10">
        <v>1964030</v>
      </c>
      <c r="N10" s="10">
        <v>1767652</v>
      </c>
      <c r="O10" s="10">
        <v>196378</v>
      </c>
      <c r="P10" s="12">
        <v>11.1</v>
      </c>
      <c r="Q10" s="10">
        <v>7424694</v>
      </c>
      <c r="R10" s="10">
        <v>6816829</v>
      </c>
      <c r="S10" s="10">
        <v>607865</v>
      </c>
      <c r="T10" s="12">
        <v>8.9</v>
      </c>
    </row>
    <row r="11" spans="2:20" ht="15.75" thickBot="1" x14ac:dyDescent="0.3">
      <c r="B11" s="23" t="s">
        <v>65</v>
      </c>
      <c r="C11" s="23"/>
      <c r="D11" s="24">
        <v>-28936099</v>
      </c>
      <c r="E11" s="24">
        <v>-26594411</v>
      </c>
      <c r="F11" s="24">
        <v>-2341688</v>
      </c>
      <c r="G11" s="30">
        <v>8.8000000000000007</v>
      </c>
      <c r="H11" s="24">
        <v>-110989318</v>
      </c>
      <c r="I11" s="24">
        <v>-99735411</v>
      </c>
      <c r="J11" s="24">
        <v>-11253907</v>
      </c>
      <c r="K11" s="30">
        <v>11.3</v>
      </c>
      <c r="L11" s="30"/>
      <c r="M11" s="24">
        <v>-1469311</v>
      </c>
      <c r="N11" s="24">
        <v>-1281694</v>
      </c>
      <c r="O11" s="24">
        <v>-187617</v>
      </c>
      <c r="P11" s="30">
        <v>14.6</v>
      </c>
      <c r="Q11" s="24">
        <v>-5519476</v>
      </c>
      <c r="R11" s="24">
        <v>-4915703</v>
      </c>
      <c r="S11" s="24">
        <v>-603773</v>
      </c>
      <c r="T11" s="30">
        <v>12.3</v>
      </c>
    </row>
    <row r="12" spans="2:20" x14ac:dyDescent="0.25">
      <c r="B12" s="4" t="s">
        <v>66</v>
      </c>
      <c r="C12" s="4"/>
      <c r="D12" s="20">
        <v>9738400</v>
      </c>
      <c r="E12" s="20">
        <v>10087698</v>
      </c>
      <c r="F12" s="20">
        <v>-349298</v>
      </c>
      <c r="G12" s="21">
        <v>-3.5</v>
      </c>
      <c r="H12" s="20">
        <v>38321349</v>
      </c>
      <c r="I12" s="20">
        <v>38578392</v>
      </c>
      <c r="J12" s="20">
        <v>-257043</v>
      </c>
      <c r="K12" s="21">
        <v>-0.7</v>
      </c>
      <c r="L12" s="21"/>
      <c r="M12" s="20">
        <v>494719</v>
      </c>
      <c r="N12" s="20">
        <v>485958</v>
      </c>
      <c r="O12" s="20">
        <v>8761</v>
      </c>
      <c r="P12" s="21">
        <v>1.8</v>
      </c>
      <c r="Q12" s="20">
        <v>1905218</v>
      </c>
      <c r="R12" s="20">
        <v>1901126</v>
      </c>
      <c r="S12" s="20">
        <v>4092</v>
      </c>
      <c r="T12" s="21">
        <v>0.2</v>
      </c>
    </row>
    <row r="13" spans="2:20" x14ac:dyDescent="0.25">
      <c r="B13" s="4"/>
      <c r="C13" s="4"/>
      <c r="D13" s="20"/>
      <c r="E13" s="20"/>
      <c r="F13" s="20"/>
      <c r="G13" s="21"/>
      <c r="H13" s="20"/>
      <c r="I13" s="20"/>
      <c r="J13" s="20"/>
      <c r="K13" s="21"/>
      <c r="L13" s="21"/>
      <c r="M13" s="20"/>
      <c r="N13" s="20"/>
      <c r="O13" s="20"/>
      <c r="P13" s="21"/>
      <c r="Q13" s="20"/>
      <c r="R13" s="20"/>
      <c r="S13" s="20"/>
      <c r="T13" s="21"/>
    </row>
    <row r="14" spans="2:20" x14ac:dyDescent="0.25">
      <c r="B14" t="s">
        <v>67</v>
      </c>
      <c r="D14" s="10">
        <v>-5864490</v>
      </c>
      <c r="E14" s="10">
        <v>-5818479</v>
      </c>
      <c r="F14" s="10">
        <v>-46011</v>
      </c>
      <c r="G14" s="12">
        <v>0.8</v>
      </c>
      <c r="H14" s="10">
        <v>-23052027</v>
      </c>
      <c r="I14" s="10">
        <v>-22023398</v>
      </c>
      <c r="J14" s="10">
        <v>-1028629</v>
      </c>
      <c r="K14" s="12">
        <v>4.7</v>
      </c>
      <c r="L14" s="12"/>
      <c r="M14" s="10">
        <v>-297867</v>
      </c>
      <c r="N14" s="10">
        <v>-280362</v>
      </c>
      <c r="O14" s="10">
        <v>-17505</v>
      </c>
      <c r="P14" s="12">
        <v>6.2</v>
      </c>
      <c r="Q14" s="10">
        <v>-1146092</v>
      </c>
      <c r="R14" s="10">
        <v>-1085528</v>
      </c>
      <c r="S14" s="10">
        <v>-60564</v>
      </c>
      <c r="T14" s="12">
        <v>5.6</v>
      </c>
    </row>
    <row r="15" spans="2:20" x14ac:dyDescent="0.25">
      <c r="B15" t="s">
        <v>68</v>
      </c>
      <c r="D15" s="10">
        <v>-1638239</v>
      </c>
      <c r="E15" s="10">
        <v>-1492435</v>
      </c>
      <c r="F15" s="10">
        <v>-145804</v>
      </c>
      <c r="G15" s="12">
        <v>9.8000000000000007</v>
      </c>
      <c r="H15" s="10">
        <v>-6341574</v>
      </c>
      <c r="I15" s="10">
        <v>-6323944</v>
      </c>
      <c r="J15" s="10">
        <v>-17630</v>
      </c>
      <c r="K15" s="12">
        <v>0.3</v>
      </c>
      <c r="L15" s="12"/>
      <c r="M15" s="10">
        <v>-83221</v>
      </c>
      <c r="N15" s="10">
        <v>-71933</v>
      </c>
      <c r="O15" s="10">
        <v>-11288</v>
      </c>
      <c r="P15" s="12">
        <v>15.7</v>
      </c>
      <c r="Q15" s="10">
        <v>-315272</v>
      </c>
      <c r="R15" s="10">
        <v>-311986</v>
      </c>
      <c r="S15" s="10">
        <v>-3286</v>
      </c>
      <c r="T15" s="12">
        <v>1.1000000000000001</v>
      </c>
    </row>
    <row r="16" spans="2:20" ht="15.75" thickBot="1" x14ac:dyDescent="0.3">
      <c r="B16" s="23" t="s">
        <v>69</v>
      </c>
      <c r="C16" s="23"/>
      <c r="D16" s="24">
        <v>-271545</v>
      </c>
      <c r="E16" s="24">
        <v>-1238878</v>
      </c>
      <c r="F16" s="24">
        <v>967333</v>
      </c>
      <c r="G16" s="30">
        <v>-78.099999999999994</v>
      </c>
      <c r="H16" s="24">
        <v>-287631</v>
      </c>
      <c r="I16" s="24">
        <v>-1159203</v>
      </c>
      <c r="J16" s="24">
        <v>871572</v>
      </c>
      <c r="K16" s="30">
        <v>-75.2</v>
      </c>
      <c r="L16" s="30"/>
      <c r="M16" s="24">
        <v>-13851</v>
      </c>
      <c r="N16" s="24">
        <v>-59031</v>
      </c>
      <c r="O16" s="24">
        <v>45180</v>
      </c>
      <c r="P16" s="30">
        <v>-76.5</v>
      </c>
      <c r="Q16" s="24">
        <v>-14736</v>
      </c>
      <c r="R16" s="24">
        <v>-54979</v>
      </c>
      <c r="S16" s="24">
        <v>40243</v>
      </c>
      <c r="T16" s="30">
        <v>-73.2</v>
      </c>
    </row>
    <row r="17" spans="2:20" x14ac:dyDescent="0.25">
      <c r="B17" s="4" t="s">
        <v>70</v>
      </c>
      <c r="C17" s="4"/>
      <c r="D17" s="20">
        <v>1964126</v>
      </c>
      <c r="E17" s="20">
        <v>1537906</v>
      </c>
      <c r="F17" s="20">
        <v>426220</v>
      </c>
      <c r="G17" s="21">
        <v>27.7</v>
      </c>
      <c r="H17" s="20">
        <v>8640117</v>
      </c>
      <c r="I17" s="20">
        <v>9071847</v>
      </c>
      <c r="J17" s="20">
        <v>-431730</v>
      </c>
      <c r="K17" s="21">
        <v>-4.8</v>
      </c>
      <c r="L17" s="21"/>
      <c r="M17" s="20">
        <v>99780</v>
      </c>
      <c r="N17" s="20">
        <v>74632</v>
      </c>
      <c r="O17" s="20">
        <v>25148</v>
      </c>
      <c r="P17" s="21">
        <v>33.700000000000003</v>
      </c>
      <c r="Q17" s="20">
        <v>429118</v>
      </c>
      <c r="R17" s="20">
        <v>448633</v>
      </c>
      <c r="S17" s="20">
        <v>-19515</v>
      </c>
      <c r="T17" s="21">
        <v>-4.3</v>
      </c>
    </row>
    <row r="18" spans="2:20" x14ac:dyDescent="0.25">
      <c r="B18" s="4"/>
      <c r="C18" s="4"/>
      <c r="D18" s="4"/>
      <c r="E18" s="20"/>
      <c r="F18" s="4"/>
      <c r="G18" s="4"/>
      <c r="H18" s="4"/>
      <c r="I18" s="4"/>
      <c r="J18" s="4"/>
      <c r="K18" s="4"/>
      <c r="L18" s="4"/>
      <c r="M18" s="4"/>
      <c r="N18" s="4"/>
      <c r="O18" s="4"/>
      <c r="P18" s="4"/>
      <c r="Q18" s="4"/>
      <c r="R18" s="4"/>
      <c r="S18" s="4"/>
      <c r="T18" s="4"/>
    </row>
    <row r="19" spans="2:20" x14ac:dyDescent="0.25">
      <c r="B19" t="s">
        <v>71</v>
      </c>
      <c r="D19" s="10">
        <v>161186</v>
      </c>
      <c r="E19" s="10">
        <v>51870</v>
      </c>
      <c r="F19" s="10">
        <v>109316</v>
      </c>
      <c r="G19" s="12">
        <v>210.7</v>
      </c>
      <c r="H19" s="10">
        <v>359492</v>
      </c>
      <c r="I19" s="10">
        <v>205467</v>
      </c>
      <c r="J19" s="10">
        <v>154025</v>
      </c>
      <c r="K19" s="12">
        <v>75</v>
      </c>
      <c r="L19" s="12"/>
      <c r="M19" s="10">
        <v>8210</v>
      </c>
      <c r="N19" s="10">
        <v>2500</v>
      </c>
      <c r="O19" s="10">
        <v>5710</v>
      </c>
      <c r="P19" s="12">
        <v>228.4</v>
      </c>
      <c r="Q19" s="10">
        <v>18007</v>
      </c>
      <c r="R19" s="10">
        <v>10134</v>
      </c>
      <c r="S19" s="10">
        <v>7873</v>
      </c>
      <c r="T19" s="12">
        <v>77.7</v>
      </c>
    </row>
    <row r="20" spans="2:20" x14ac:dyDescent="0.25">
      <c r="B20" t="s">
        <v>72</v>
      </c>
      <c r="D20" s="10">
        <v>-780326</v>
      </c>
      <c r="E20" s="10">
        <v>-662751</v>
      </c>
      <c r="F20" s="10">
        <v>-117575</v>
      </c>
      <c r="G20" s="12">
        <v>17.7</v>
      </c>
      <c r="H20" s="10">
        <v>-2725428</v>
      </c>
      <c r="I20" s="10">
        <v>-2527193</v>
      </c>
      <c r="J20" s="10">
        <v>-198235</v>
      </c>
      <c r="K20" s="12">
        <v>7.8</v>
      </c>
      <c r="L20" s="12"/>
      <c r="M20" s="10">
        <v>-39675</v>
      </c>
      <c r="N20" s="10">
        <v>-31952</v>
      </c>
      <c r="O20" s="10">
        <v>-7723</v>
      </c>
      <c r="P20" s="12">
        <v>24.2</v>
      </c>
      <c r="Q20" s="10">
        <v>-135638</v>
      </c>
      <c r="R20" s="10">
        <v>-124585</v>
      </c>
      <c r="S20" s="10">
        <v>-11053</v>
      </c>
      <c r="T20" s="12">
        <v>8.9</v>
      </c>
    </row>
    <row r="21" spans="2:20" x14ac:dyDescent="0.25">
      <c r="B21" t="s">
        <v>73</v>
      </c>
      <c r="D21" s="10">
        <v>-997725</v>
      </c>
      <c r="E21" s="10">
        <v>-293243</v>
      </c>
      <c r="F21" s="10">
        <v>-704482</v>
      </c>
      <c r="G21" s="12">
        <v>240.2</v>
      </c>
      <c r="H21" s="10">
        <v>-1022663</v>
      </c>
      <c r="I21" s="10">
        <v>-1039470</v>
      </c>
      <c r="J21" s="10">
        <v>16807</v>
      </c>
      <c r="K21" s="12">
        <v>-1.6</v>
      </c>
      <c r="L21" s="12"/>
      <c r="M21" s="10">
        <v>-50602</v>
      </c>
      <c r="N21" s="10">
        <v>-14132</v>
      </c>
      <c r="O21" s="10">
        <v>-36470</v>
      </c>
      <c r="P21" s="12">
        <v>258.10000000000002</v>
      </c>
      <c r="Q21" s="10">
        <v>-51855</v>
      </c>
      <c r="R21" s="10">
        <v>-51233</v>
      </c>
      <c r="S21" s="10">
        <v>-622</v>
      </c>
      <c r="T21" s="12">
        <v>1.2</v>
      </c>
    </row>
    <row r="22" spans="2:20" ht="15.75" thickBot="1" x14ac:dyDescent="0.3">
      <c r="B22" s="23" t="s">
        <v>74</v>
      </c>
      <c r="C22" s="23"/>
      <c r="D22" s="24">
        <v>-584</v>
      </c>
      <c r="E22" s="24">
        <v>20980</v>
      </c>
      <c r="F22" s="24">
        <v>-21564</v>
      </c>
      <c r="G22" s="30">
        <v>-102.8</v>
      </c>
      <c r="H22" s="24">
        <v>-584</v>
      </c>
      <c r="I22" s="24">
        <v>20980</v>
      </c>
      <c r="J22" s="24">
        <v>-21564</v>
      </c>
      <c r="K22" s="30">
        <v>-102.8</v>
      </c>
      <c r="L22" s="30"/>
      <c r="M22" s="24">
        <v>-30</v>
      </c>
      <c r="N22" s="24">
        <v>1000</v>
      </c>
      <c r="O22" s="24">
        <v>-1030</v>
      </c>
      <c r="P22" s="30">
        <v>-103</v>
      </c>
      <c r="Q22" s="24">
        <v>-30</v>
      </c>
      <c r="R22" s="24">
        <v>1000</v>
      </c>
      <c r="S22" s="24">
        <v>-1030</v>
      </c>
      <c r="T22" s="30">
        <v>-103</v>
      </c>
    </row>
    <row r="23" spans="2:20" x14ac:dyDescent="0.25">
      <c r="B23" s="4" t="s">
        <v>75</v>
      </c>
      <c r="C23" s="4"/>
      <c r="D23" s="20">
        <v>346677</v>
      </c>
      <c r="E23" s="20">
        <v>654762</v>
      </c>
      <c r="F23" s="20">
        <v>-308085</v>
      </c>
      <c r="G23" s="20">
        <v>-47</v>
      </c>
      <c r="H23" s="20">
        <v>5250934</v>
      </c>
      <c r="I23" s="20">
        <v>5731631</v>
      </c>
      <c r="J23" s="20">
        <v>-480697</v>
      </c>
      <c r="K23" s="21">
        <v>-8.4</v>
      </c>
      <c r="L23" s="21"/>
      <c r="M23" s="20">
        <v>17683</v>
      </c>
      <c r="N23" s="20">
        <v>32048</v>
      </c>
      <c r="O23" s="20">
        <v>-14365</v>
      </c>
      <c r="P23" s="21">
        <v>-44.8</v>
      </c>
      <c r="Q23" s="20">
        <v>259602</v>
      </c>
      <c r="R23" s="20">
        <v>283949</v>
      </c>
      <c r="S23" s="20">
        <v>-24347</v>
      </c>
      <c r="T23" s="21">
        <v>-8.6</v>
      </c>
    </row>
    <row r="24" spans="2:20" x14ac:dyDescent="0.25">
      <c r="B24" s="4"/>
      <c r="C24" s="4"/>
      <c r="D24" s="4"/>
      <c r="E24" s="4"/>
      <c r="F24" s="4"/>
      <c r="G24" s="4"/>
      <c r="H24" s="4"/>
      <c r="I24" s="4"/>
      <c r="J24" s="4"/>
      <c r="K24" s="4"/>
      <c r="L24" s="4"/>
      <c r="M24" s="4"/>
      <c r="N24" s="4"/>
      <c r="O24" s="4"/>
      <c r="P24" s="4"/>
      <c r="Q24" s="4"/>
      <c r="R24" s="4"/>
      <c r="S24" s="4"/>
      <c r="T24" s="4"/>
    </row>
    <row r="25" spans="2:20" ht="15.75" thickBot="1" x14ac:dyDescent="0.3">
      <c r="B25" s="23" t="s">
        <v>76</v>
      </c>
      <c r="C25" s="23"/>
      <c r="D25" s="24">
        <v>-512613</v>
      </c>
      <c r="E25" s="24">
        <v>-2613922</v>
      </c>
      <c r="F25" s="24">
        <v>2101309</v>
      </c>
      <c r="G25" s="30">
        <v>-80.400000000000006</v>
      </c>
      <c r="H25" s="24">
        <v>-3249222</v>
      </c>
      <c r="I25" s="24">
        <v>-4589037</v>
      </c>
      <c r="J25" s="24">
        <v>1339815</v>
      </c>
      <c r="K25" s="30">
        <v>-29.2</v>
      </c>
      <c r="L25" s="30"/>
      <c r="M25" s="24">
        <v>-25859</v>
      </c>
      <c r="N25" s="24">
        <v>-124834</v>
      </c>
      <c r="O25" s="24">
        <v>98975</v>
      </c>
      <c r="P25" s="30">
        <v>-79.3</v>
      </c>
      <c r="Q25" s="24">
        <v>-161243</v>
      </c>
      <c r="R25" s="24">
        <v>-223120</v>
      </c>
      <c r="S25" s="24">
        <v>61877</v>
      </c>
      <c r="T25" s="30">
        <v>-27.7</v>
      </c>
    </row>
    <row r="26" spans="2:20" x14ac:dyDescent="0.25">
      <c r="B26" s="4" t="s">
        <v>77</v>
      </c>
      <c r="C26" s="4"/>
      <c r="D26" s="20">
        <v>-165936</v>
      </c>
      <c r="E26" s="20">
        <v>-1959160</v>
      </c>
      <c r="F26" s="20">
        <v>1793224</v>
      </c>
      <c r="G26" s="21">
        <v>-91.5</v>
      </c>
      <c r="H26" s="20">
        <v>2001712</v>
      </c>
      <c r="I26" s="20">
        <v>1142594</v>
      </c>
      <c r="J26" s="20">
        <v>859118</v>
      </c>
      <c r="K26" s="21">
        <v>75.2</v>
      </c>
      <c r="L26" s="21"/>
      <c r="M26" s="20">
        <v>-8176</v>
      </c>
      <c r="N26" s="20">
        <v>-92786</v>
      </c>
      <c r="O26" s="20">
        <v>84610</v>
      </c>
      <c r="P26" s="21">
        <v>-91.2</v>
      </c>
      <c r="Q26" s="20">
        <v>98359</v>
      </c>
      <c r="R26" s="20">
        <v>60829</v>
      </c>
      <c r="S26" s="20">
        <v>37530</v>
      </c>
      <c r="T26" s="21">
        <v>61.7</v>
      </c>
    </row>
    <row r="27" spans="2:20" x14ac:dyDescent="0.25"/>
    <row r="28" spans="2:20" x14ac:dyDescent="0.25">
      <c r="B28" t="s">
        <v>78</v>
      </c>
      <c r="Q28" s="31"/>
    </row>
    <row r="29" spans="2:20" x14ac:dyDescent="0.25"/>
    <row r="30" spans="2:20" ht="15.75" thickBot="1" x14ac:dyDescent="0.3">
      <c r="B30" s="32" t="s">
        <v>79</v>
      </c>
      <c r="C30" s="3"/>
      <c r="D30" s="33">
        <v>-165724</v>
      </c>
      <c r="E30" s="33">
        <v>-1959160</v>
      </c>
      <c r="F30" s="33">
        <v>1793436</v>
      </c>
      <c r="G30" s="34">
        <v>-91.5</v>
      </c>
      <c r="H30" s="33">
        <v>2001924</v>
      </c>
      <c r="I30" s="33">
        <v>1142594</v>
      </c>
      <c r="J30" s="33">
        <v>859330</v>
      </c>
      <c r="K30" s="34">
        <v>75.2</v>
      </c>
      <c r="L30" s="34"/>
      <c r="M30" s="33">
        <v>-8165</v>
      </c>
      <c r="N30" s="33">
        <v>-92786</v>
      </c>
      <c r="O30" s="33">
        <v>84621</v>
      </c>
      <c r="P30" s="34">
        <v>-91.2</v>
      </c>
      <c r="Q30" s="33">
        <v>98370</v>
      </c>
      <c r="R30" s="33">
        <v>60829</v>
      </c>
      <c r="S30" s="33">
        <v>37541</v>
      </c>
      <c r="T30" s="34">
        <v>61.7</v>
      </c>
    </row>
    <row r="31" spans="2:20" ht="15.75" thickTop="1" x14ac:dyDescent="0.25"/>
    <row r="32" spans="2:20" ht="15.75" thickBot="1" x14ac:dyDescent="0.3">
      <c r="B32" s="32" t="s">
        <v>80</v>
      </c>
      <c r="C32" s="3"/>
      <c r="D32" s="33">
        <v>-212</v>
      </c>
      <c r="E32" s="33">
        <v>0</v>
      </c>
      <c r="F32" s="33">
        <v>-212</v>
      </c>
      <c r="G32" s="34">
        <v>0</v>
      </c>
      <c r="H32" s="33">
        <v>-212</v>
      </c>
      <c r="I32" s="33">
        <v>0</v>
      </c>
      <c r="J32" s="33">
        <v>-212</v>
      </c>
      <c r="K32" s="34">
        <v>0</v>
      </c>
      <c r="L32" s="34"/>
      <c r="M32" s="33">
        <v>-11</v>
      </c>
      <c r="N32" s="33">
        <v>0</v>
      </c>
      <c r="O32" s="33">
        <v>-11</v>
      </c>
      <c r="P32" s="34">
        <v>0</v>
      </c>
      <c r="Q32" s="33">
        <v>-11</v>
      </c>
      <c r="R32" s="33">
        <v>0</v>
      </c>
      <c r="S32" s="33">
        <v>-11</v>
      </c>
      <c r="T32" s="34">
        <v>0</v>
      </c>
    </row>
    <row r="33" spans="2:18" ht="15.75" thickTop="1" x14ac:dyDescent="0.25">
      <c r="B33" s="26"/>
      <c r="C33" s="27"/>
    </row>
    <row r="34" spans="2:18" ht="34.5" customHeight="1" x14ac:dyDescent="0.25">
      <c r="B34" s="48" t="s">
        <v>81</v>
      </c>
      <c r="C34" s="48"/>
      <c r="D34" s="48"/>
      <c r="E34" s="48"/>
      <c r="F34" s="48"/>
      <c r="G34" s="48"/>
      <c r="H34" s="48"/>
      <c r="I34" s="48"/>
      <c r="J34" s="48"/>
      <c r="K34" s="48"/>
      <c r="L34" s="48"/>
      <c r="M34" s="48"/>
      <c r="N34" s="48"/>
      <c r="Q34" s="35"/>
      <c r="R34" s="35"/>
    </row>
    <row r="35" spans="2:18" ht="5.0999999999999996" customHeight="1" x14ac:dyDescent="0.25">
      <c r="B35" s="48"/>
      <c r="C35" s="48"/>
      <c r="D35" s="48"/>
      <c r="E35" s="48"/>
      <c r="F35" s="48"/>
      <c r="G35" s="48"/>
      <c r="H35" s="48"/>
      <c r="I35" s="48"/>
      <c r="J35" s="48"/>
      <c r="K35" s="48"/>
      <c r="L35" s="48"/>
      <c r="M35" s="48"/>
      <c r="N35" s="48"/>
    </row>
    <row r="36" spans="2:18" x14ac:dyDescent="0.25">
      <c r="B36" s="26"/>
      <c r="C36" s="27"/>
      <c r="M36" s="35"/>
      <c r="N36" s="35"/>
      <c r="Q36" s="35"/>
      <c r="R36" s="35"/>
    </row>
    <row r="37" spans="2:18" x14ac:dyDescent="0.25">
      <c r="B37" s="27"/>
      <c r="C37" s="27"/>
    </row>
    <row r="38" spans="2:18" x14ac:dyDescent="0.25"/>
    <row r="43" spans="2:18" hidden="1" x14ac:dyDescent="0.25">
      <c r="H43" s="36"/>
    </row>
    <row r="44" spans="2:18" hidden="1" x14ac:dyDescent="0.25">
      <c r="H44" s="36"/>
    </row>
    <row r="45" spans="2:18" hidden="1" x14ac:dyDescent="0.25">
      <c r="H45" s="22"/>
    </row>
    <row r="71" spans="1:4" hidden="1" x14ac:dyDescent="0.25">
      <c r="A71" s="28"/>
      <c r="B71" s="28"/>
      <c r="C71" s="28"/>
      <c r="D71" s="28"/>
    </row>
    <row r="72" spans="1:4" hidden="1" x14ac:dyDescent="0.25">
      <c r="A72" s="28"/>
      <c r="B72" s="28"/>
      <c r="C72" s="28"/>
      <c r="D72" s="28"/>
    </row>
    <row r="73" spans="1:4" hidden="1" x14ac:dyDescent="0.25">
      <c r="A73" s="28"/>
      <c r="B73" s="28"/>
      <c r="C73" s="28"/>
      <c r="D73" s="28"/>
    </row>
    <row r="74" spans="1:4" hidden="1" x14ac:dyDescent="0.25">
      <c r="A74" s="28"/>
      <c r="B74" s="28"/>
      <c r="C74" s="28"/>
      <c r="D74" s="28"/>
    </row>
  </sheetData>
  <mergeCells count="5">
    <mergeCell ref="D7:I7"/>
    <mergeCell ref="J7:K7"/>
    <mergeCell ref="M7:R7"/>
    <mergeCell ref="S7:T7"/>
    <mergeCell ref="B34:N35"/>
  </mergeCells>
  <pageMargins left="1" right="1" top="1" bottom="1" header="0.5" footer="0.5"/>
  <pageSetup scale="83" orientation="portrait" r:id="rId1"/>
  <headerFooter differentOddEven="1">
    <oddFooter>&amp;L_x000D_&amp;1#&amp;"Calibri"&amp;10&amp;K000000 Confidential Information</oddFooter>
    <evenFooter>&amp;L_x000D_&amp;1#&amp;"Calibri"&amp;10&amp;K000000 Confidential Information</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6976-A2E7-49F4-9481-3BFB89C96CF1}">
  <sheetPr>
    <pageSetUpPr fitToPage="1"/>
  </sheetPr>
  <dimension ref="A1:U74"/>
  <sheetViews>
    <sheetView showGridLines="0" tabSelected="1" topLeftCell="A31" zoomScale="85" zoomScaleNormal="85" workbookViewId="0">
      <selection activeCell="C53" sqref="C53"/>
    </sheetView>
  </sheetViews>
  <sheetFormatPr defaultColWidth="0" defaultRowHeight="15" zeroHeight="1" x14ac:dyDescent="0.25"/>
  <cols>
    <col min="1" max="1" width="5.7109375" customWidth="1"/>
    <col min="2" max="2" width="2.7109375" customWidth="1"/>
    <col min="3" max="3" width="62.85546875" customWidth="1"/>
    <col min="4" max="5" width="12.42578125" bestFit="1" customWidth="1"/>
    <col min="6" max="6" width="11.28515625" customWidth="1"/>
    <col min="7" max="7" width="9.140625" customWidth="1"/>
    <col min="8" max="8" width="12" customWidth="1"/>
    <col min="9" max="9" width="12.28515625" customWidth="1"/>
    <col min="10" max="10" width="11.5703125" customWidth="1"/>
    <col min="11" max="11" width="9.140625" customWidth="1"/>
    <col min="12" max="12" width="3.28515625" customWidth="1"/>
    <col min="13" max="13" width="12.42578125" bestFit="1" customWidth="1"/>
    <col min="14" max="14" width="13" customWidth="1"/>
    <col min="15" max="15" width="9.5703125" customWidth="1"/>
    <col min="16" max="16" width="8.5703125" customWidth="1"/>
    <col min="17" max="18" width="12.5703125" customWidth="1"/>
    <col min="19" max="19" width="9.5703125" customWidth="1"/>
    <col min="20" max="21" width="9.140625" customWidth="1"/>
    <col min="22" max="16384" width="9.140625" hidden="1"/>
  </cols>
  <sheetData>
    <row r="1" spans="2:20" x14ac:dyDescent="0.25"/>
    <row r="2" spans="2:20" x14ac:dyDescent="0.25">
      <c r="H2" s="37">
        <v>811189.16599999997</v>
      </c>
      <c r="I2" s="37">
        <v>19.035920000000001</v>
      </c>
    </row>
    <row r="3" spans="2:20" x14ac:dyDescent="0.25">
      <c r="H3" s="37">
        <f>+H2/I2</f>
        <v>42613.604490878293</v>
      </c>
      <c r="I3" s="37"/>
    </row>
    <row r="4" spans="2:20" ht="23.25" x14ac:dyDescent="0.35">
      <c r="B4" s="1" t="s">
        <v>0</v>
      </c>
    </row>
    <row r="5" spans="2:20" ht="21.75" thickBot="1" x14ac:dyDescent="0.4">
      <c r="B5" s="2" t="s">
        <v>82</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45" t="s">
        <v>3</v>
      </c>
      <c r="E7" s="45"/>
      <c r="F7" s="46" t="s">
        <v>4</v>
      </c>
      <c r="G7" s="46"/>
      <c r="H7" s="45" t="s">
        <v>3</v>
      </c>
      <c r="I7" s="45"/>
      <c r="J7" s="46" t="s">
        <v>4</v>
      </c>
      <c r="K7" s="46"/>
      <c r="L7" s="5"/>
      <c r="M7" s="45" t="s">
        <v>5</v>
      </c>
      <c r="N7" s="45"/>
      <c r="O7" s="46" t="s">
        <v>4</v>
      </c>
      <c r="P7" s="46"/>
      <c r="Q7" s="45" t="s">
        <v>5</v>
      </c>
      <c r="R7" s="45"/>
      <c r="S7" s="46" t="s">
        <v>4</v>
      </c>
      <c r="T7" s="46"/>
    </row>
    <row r="8" spans="2:20" ht="15.75" thickBot="1" x14ac:dyDescent="0.3">
      <c r="B8" s="6"/>
      <c r="C8" s="6"/>
      <c r="D8" s="7" t="s">
        <v>58</v>
      </c>
      <c r="E8" s="7" t="s">
        <v>59</v>
      </c>
      <c r="F8" s="8" t="s">
        <v>8</v>
      </c>
      <c r="G8" s="8" t="s">
        <v>9</v>
      </c>
      <c r="H8" s="7" t="s">
        <v>60</v>
      </c>
      <c r="I8" s="7" t="s">
        <v>61</v>
      </c>
      <c r="J8" s="8" t="s">
        <v>8</v>
      </c>
      <c r="K8" s="8" t="s">
        <v>9</v>
      </c>
      <c r="L8" s="8"/>
      <c r="M8" s="7" t="s">
        <v>58</v>
      </c>
      <c r="N8" s="7" t="s">
        <v>59</v>
      </c>
      <c r="O8" s="8" t="s">
        <v>8</v>
      </c>
      <c r="P8" s="8" t="s">
        <v>9</v>
      </c>
      <c r="Q8" s="7" t="s">
        <v>60</v>
      </c>
      <c r="R8" s="7" t="s">
        <v>61</v>
      </c>
      <c r="S8" s="8" t="s">
        <v>8</v>
      </c>
      <c r="T8" s="8" t="s">
        <v>9</v>
      </c>
    </row>
    <row r="9" spans="2:20" ht="15.75" thickTop="1" x14ac:dyDescent="0.25">
      <c r="B9" s="9" t="s">
        <v>83</v>
      </c>
      <c r="D9" s="10"/>
      <c r="E9" s="10"/>
      <c r="F9" s="10"/>
      <c r="G9" s="10"/>
      <c r="H9" s="10"/>
      <c r="I9" s="10"/>
      <c r="J9" s="10"/>
      <c r="K9" s="10"/>
      <c r="L9" s="10"/>
      <c r="M9" s="10"/>
      <c r="N9" s="10"/>
      <c r="O9" s="10"/>
      <c r="P9" s="10"/>
      <c r="Q9" s="10"/>
      <c r="R9" s="10"/>
      <c r="S9" s="10"/>
      <c r="T9" s="10"/>
    </row>
    <row r="10" spans="2:20" ht="15.75" thickBot="1" x14ac:dyDescent="0.3">
      <c r="C10" s="38" t="s">
        <v>75</v>
      </c>
      <c r="D10" s="39">
        <v>346677</v>
      </c>
      <c r="E10" s="39">
        <v>654762</v>
      </c>
      <c r="F10" s="39">
        <v>-308085</v>
      </c>
      <c r="G10" s="40">
        <v>-47.1</v>
      </c>
      <c r="H10" s="39">
        <v>5250934</v>
      </c>
      <c r="I10" s="39">
        <v>5731631</v>
      </c>
      <c r="J10" s="39">
        <v>-480697</v>
      </c>
      <c r="K10" s="40">
        <v>-8.4</v>
      </c>
      <c r="L10" s="40"/>
      <c r="M10" s="39">
        <v>17683</v>
      </c>
      <c r="N10" s="39">
        <v>32048</v>
      </c>
      <c r="O10" s="39">
        <v>-14365</v>
      </c>
      <c r="P10" s="40">
        <v>-44.8</v>
      </c>
      <c r="Q10" s="39">
        <v>259600</v>
      </c>
      <c r="R10" s="39">
        <v>283949</v>
      </c>
      <c r="S10" s="39">
        <v>-24349</v>
      </c>
      <c r="T10" s="40">
        <v>-8.6</v>
      </c>
    </row>
    <row r="11" spans="2:20" x14ac:dyDescent="0.25">
      <c r="C11" t="s">
        <v>84</v>
      </c>
      <c r="D11" s="10">
        <v>1009775</v>
      </c>
      <c r="E11" s="10">
        <v>1192713</v>
      </c>
      <c r="F11" s="10">
        <v>-182938</v>
      </c>
      <c r="G11" s="12">
        <v>-15.3</v>
      </c>
      <c r="H11" s="10">
        <v>4072494</v>
      </c>
      <c r="I11" s="10">
        <v>4511260</v>
      </c>
      <c r="J11" s="10">
        <v>-438766</v>
      </c>
      <c r="K11" s="12">
        <v>-9.6999999999999993</v>
      </c>
      <c r="L11" s="12"/>
      <c r="M11" s="10">
        <v>51281</v>
      </c>
      <c r="N11" s="10">
        <v>57492</v>
      </c>
      <c r="O11" s="10">
        <v>-6211</v>
      </c>
      <c r="P11" s="12">
        <v>-10.8</v>
      </c>
      <c r="Q11" s="10">
        <v>202401</v>
      </c>
      <c r="R11" s="10">
        <v>222364</v>
      </c>
      <c r="S11" s="10">
        <v>-19963</v>
      </c>
      <c r="T11" s="12">
        <v>-9</v>
      </c>
    </row>
    <row r="12" spans="2:20" x14ac:dyDescent="0.25">
      <c r="C12" t="s">
        <v>85</v>
      </c>
      <c r="D12" s="10">
        <v>315192</v>
      </c>
      <c r="E12" s="10">
        <v>1453641</v>
      </c>
      <c r="F12" s="10">
        <v>-1138449</v>
      </c>
      <c r="G12" s="12">
        <v>-78.3</v>
      </c>
      <c r="H12" s="10">
        <v>394141</v>
      </c>
      <c r="I12" s="10">
        <v>1466582</v>
      </c>
      <c r="J12" s="10">
        <v>-1072441</v>
      </c>
      <c r="K12" s="12">
        <v>-73.099999999999994</v>
      </c>
      <c r="L12" s="12"/>
      <c r="M12" s="10">
        <v>16066</v>
      </c>
      <c r="N12" s="10">
        <v>69321</v>
      </c>
      <c r="O12" s="10">
        <v>-53255</v>
      </c>
      <c r="P12" s="12">
        <v>-76.8</v>
      </c>
      <c r="Q12" s="10">
        <v>20058</v>
      </c>
      <c r="R12" s="10">
        <v>69987</v>
      </c>
      <c r="S12" s="10">
        <v>-49929</v>
      </c>
      <c r="T12" s="12">
        <v>-71.3</v>
      </c>
    </row>
    <row r="13" spans="2:20" x14ac:dyDescent="0.25">
      <c r="C13" t="s">
        <v>86</v>
      </c>
      <c r="D13" s="10">
        <v>-251127</v>
      </c>
      <c r="E13" s="10">
        <v>-125242</v>
      </c>
      <c r="F13" s="10">
        <v>-125885</v>
      </c>
      <c r="G13" s="12">
        <v>100.5</v>
      </c>
      <c r="H13" s="10">
        <v>117829</v>
      </c>
      <c r="I13" s="10">
        <v>211976</v>
      </c>
      <c r="J13" s="10">
        <v>-94147</v>
      </c>
      <c r="K13" s="12">
        <v>-44.4</v>
      </c>
      <c r="L13" s="12"/>
      <c r="M13" s="10">
        <v>-12870</v>
      </c>
      <c r="N13" s="10">
        <v>-6385</v>
      </c>
      <c r="O13" s="10">
        <v>-6485</v>
      </c>
      <c r="P13" s="12">
        <v>101.6</v>
      </c>
      <c r="Q13" s="10">
        <v>5338</v>
      </c>
      <c r="R13" s="10">
        <v>10411</v>
      </c>
      <c r="S13" s="10">
        <v>-5073</v>
      </c>
      <c r="T13" s="12">
        <v>-48.7</v>
      </c>
    </row>
    <row r="14" spans="2:20" x14ac:dyDescent="0.25">
      <c r="C14" t="s">
        <v>87</v>
      </c>
      <c r="D14" s="10">
        <v>-32000</v>
      </c>
      <c r="E14" s="10">
        <v>-70513</v>
      </c>
      <c r="F14" s="10">
        <v>38513</v>
      </c>
      <c r="G14" s="12">
        <v>-54.6</v>
      </c>
      <c r="H14" s="10">
        <v>-72156</v>
      </c>
      <c r="I14" s="10">
        <v>-108282</v>
      </c>
      <c r="J14" s="10">
        <v>36126</v>
      </c>
      <c r="K14" s="12">
        <v>-33.4</v>
      </c>
      <c r="L14" s="12"/>
      <c r="M14" s="10">
        <v>-1634</v>
      </c>
      <c r="N14" s="10">
        <v>-3380</v>
      </c>
      <c r="O14" s="10">
        <v>1746</v>
      </c>
      <c r="P14" s="12">
        <v>-51.7</v>
      </c>
      <c r="Q14" s="10">
        <v>-3618</v>
      </c>
      <c r="R14" s="10">
        <v>-5255</v>
      </c>
      <c r="S14" s="10">
        <v>1637</v>
      </c>
      <c r="T14" s="12">
        <v>-31.2</v>
      </c>
    </row>
    <row r="15" spans="2:20" x14ac:dyDescent="0.25">
      <c r="C15" t="s">
        <v>88</v>
      </c>
      <c r="D15" s="10">
        <v>477894</v>
      </c>
      <c r="E15" s="10">
        <v>582780</v>
      </c>
      <c r="F15" s="10">
        <v>-104886</v>
      </c>
      <c r="G15" s="12">
        <v>-18</v>
      </c>
      <c r="H15" s="10">
        <v>2091747</v>
      </c>
      <c r="I15" s="10">
        <v>2240984</v>
      </c>
      <c r="J15" s="10">
        <v>-149237</v>
      </c>
      <c r="K15" s="12">
        <v>-6.7</v>
      </c>
      <c r="L15" s="12"/>
      <c r="M15" s="10">
        <v>24285</v>
      </c>
      <c r="N15" s="10">
        <v>28092</v>
      </c>
      <c r="O15" s="10">
        <v>-3807</v>
      </c>
      <c r="P15" s="12">
        <v>-13.6</v>
      </c>
      <c r="Q15" s="10">
        <v>103902</v>
      </c>
      <c r="R15" s="10">
        <v>110468</v>
      </c>
      <c r="S15" s="10">
        <v>-6566</v>
      </c>
      <c r="T15" s="12">
        <v>-5.9</v>
      </c>
    </row>
    <row r="16" spans="2:20" x14ac:dyDescent="0.25">
      <c r="C16" t="s">
        <v>89</v>
      </c>
      <c r="D16" s="10">
        <v>997725</v>
      </c>
      <c r="E16" s="10">
        <v>293243</v>
      </c>
      <c r="F16" s="10">
        <v>704482</v>
      </c>
      <c r="G16" s="12">
        <v>240.2</v>
      </c>
      <c r="H16" s="10">
        <v>1022663</v>
      </c>
      <c r="I16" s="10">
        <v>1039470</v>
      </c>
      <c r="J16" s="10">
        <v>-16807</v>
      </c>
      <c r="K16" s="12">
        <v>-1.6</v>
      </c>
      <c r="L16" s="12"/>
      <c r="M16" s="10">
        <v>50602</v>
      </c>
      <c r="N16" s="10">
        <v>14132</v>
      </c>
      <c r="O16" s="10">
        <v>36470</v>
      </c>
      <c r="P16" s="12">
        <v>258.10000000000002</v>
      </c>
      <c r="Q16" s="10">
        <v>51855</v>
      </c>
      <c r="R16" s="10">
        <v>51233</v>
      </c>
      <c r="S16" s="10">
        <v>622</v>
      </c>
      <c r="T16" s="12">
        <v>1.2</v>
      </c>
    </row>
    <row r="17" spans="2:20" x14ac:dyDescent="0.25">
      <c r="C17" t="s">
        <v>90</v>
      </c>
      <c r="D17" s="10">
        <v>-2085727</v>
      </c>
      <c r="E17" s="10">
        <v>-1863210</v>
      </c>
      <c r="F17" s="10">
        <v>-222517</v>
      </c>
      <c r="G17" s="12">
        <v>11.9</v>
      </c>
      <c r="H17" s="10">
        <v>-3204408</v>
      </c>
      <c r="I17" s="10">
        <v>-2066106</v>
      </c>
      <c r="J17" s="10">
        <v>-1138302</v>
      </c>
      <c r="K17" s="12">
        <v>55.1</v>
      </c>
      <c r="L17" s="12"/>
      <c r="M17" s="10">
        <v>-105109</v>
      </c>
      <c r="N17" s="10">
        <v>-92899</v>
      </c>
      <c r="O17" s="10">
        <v>-12210</v>
      </c>
      <c r="P17" s="12">
        <v>13.1</v>
      </c>
      <c r="Q17" s="10">
        <v>-159171</v>
      </c>
      <c r="R17" s="10">
        <v>-107393</v>
      </c>
      <c r="S17" s="10">
        <v>-51778</v>
      </c>
      <c r="T17" s="12">
        <v>48.2</v>
      </c>
    </row>
    <row r="18" spans="2:20" x14ac:dyDescent="0.25">
      <c r="C18" t="s">
        <v>91</v>
      </c>
      <c r="D18" s="10">
        <v>1019140</v>
      </c>
      <c r="E18" s="10">
        <v>172346</v>
      </c>
      <c r="F18" s="10">
        <v>846794</v>
      </c>
      <c r="G18" s="12">
        <v>491.3</v>
      </c>
      <c r="H18" s="10">
        <v>-2895303</v>
      </c>
      <c r="I18" s="10">
        <v>-2358638</v>
      </c>
      <c r="J18" s="10">
        <v>-536665</v>
      </c>
      <c r="K18" s="12">
        <v>22.8</v>
      </c>
      <c r="L18" s="12"/>
      <c r="M18" s="10">
        <v>51871</v>
      </c>
      <c r="N18" s="10">
        <v>8224</v>
      </c>
      <c r="O18" s="10">
        <v>43647</v>
      </c>
      <c r="P18" s="12">
        <v>530.70000000000005</v>
      </c>
      <c r="Q18" s="10">
        <v>-140697</v>
      </c>
      <c r="R18" s="10">
        <v>-116684</v>
      </c>
      <c r="S18" s="10">
        <v>-24013</v>
      </c>
      <c r="T18" s="12">
        <v>20.6</v>
      </c>
    </row>
    <row r="19" spans="2:20" x14ac:dyDescent="0.25">
      <c r="C19" t="s">
        <v>92</v>
      </c>
      <c r="D19" s="10">
        <v>1323221</v>
      </c>
      <c r="E19" s="10">
        <v>1669095</v>
      </c>
      <c r="F19" s="10">
        <v>-345874</v>
      </c>
      <c r="G19" s="12">
        <v>-20.7</v>
      </c>
      <c r="H19" s="10">
        <v>4345314</v>
      </c>
      <c r="I19" s="10">
        <v>3386639</v>
      </c>
      <c r="J19" s="10">
        <v>958675</v>
      </c>
      <c r="K19" s="12">
        <v>28.3</v>
      </c>
      <c r="L19" s="12"/>
      <c r="M19" s="10">
        <v>71687</v>
      </c>
      <c r="N19" s="10">
        <v>75768</v>
      </c>
      <c r="O19" s="10">
        <v>-4081</v>
      </c>
      <c r="P19" s="12">
        <v>-5.4</v>
      </c>
      <c r="Q19" s="10">
        <v>225808</v>
      </c>
      <c r="R19" s="10">
        <v>151846</v>
      </c>
      <c r="S19" s="10">
        <v>73962</v>
      </c>
      <c r="T19" s="12">
        <v>48.7</v>
      </c>
    </row>
    <row r="20" spans="2:20" x14ac:dyDescent="0.25">
      <c r="C20" t="s">
        <v>93</v>
      </c>
      <c r="D20" s="10">
        <v>-451949</v>
      </c>
      <c r="E20" s="10">
        <v>-378681</v>
      </c>
      <c r="F20" s="10">
        <v>-73268</v>
      </c>
      <c r="G20" s="12">
        <v>19.3</v>
      </c>
      <c r="H20" s="10">
        <v>-2350169</v>
      </c>
      <c r="I20" s="10">
        <v>-1708109</v>
      </c>
      <c r="J20" s="10">
        <v>-642060</v>
      </c>
      <c r="K20" s="12">
        <v>37.6</v>
      </c>
      <c r="L20" s="12"/>
      <c r="M20" s="10">
        <v>-22985</v>
      </c>
      <c r="N20" s="10">
        <v>-18187</v>
      </c>
      <c r="O20" s="10">
        <v>-4798</v>
      </c>
      <c r="P20" s="12">
        <v>26.4</v>
      </c>
      <c r="Q20" s="10">
        <v>-116335</v>
      </c>
      <c r="R20" s="10">
        <v>-83548</v>
      </c>
      <c r="S20" s="10">
        <v>-32787</v>
      </c>
      <c r="T20" s="12">
        <v>39.200000000000003</v>
      </c>
    </row>
    <row r="21" spans="2:20" x14ac:dyDescent="0.25">
      <c r="C21" t="s">
        <v>94</v>
      </c>
      <c r="D21" s="10">
        <v>898489</v>
      </c>
      <c r="E21" s="10">
        <v>292639</v>
      </c>
      <c r="F21" s="10">
        <v>605850</v>
      </c>
      <c r="G21" s="12">
        <v>207</v>
      </c>
      <c r="H21" s="10">
        <v>288554</v>
      </c>
      <c r="I21" s="10">
        <v>-132667</v>
      </c>
      <c r="J21" s="10">
        <v>421221</v>
      </c>
      <c r="K21" s="12">
        <v>-317.5</v>
      </c>
      <c r="L21" s="12"/>
      <c r="M21" s="10">
        <v>45905</v>
      </c>
      <c r="N21" s="10">
        <v>14892</v>
      </c>
      <c r="O21" s="10">
        <v>31013</v>
      </c>
      <c r="P21" s="12">
        <v>208.3</v>
      </c>
      <c r="Q21" s="10">
        <v>15693</v>
      </c>
      <c r="R21" s="10">
        <v>-6298</v>
      </c>
      <c r="S21" s="10">
        <v>21991</v>
      </c>
      <c r="T21" s="12">
        <v>-349.2</v>
      </c>
    </row>
    <row r="22" spans="2:20" x14ac:dyDescent="0.25">
      <c r="D22" s="10"/>
      <c r="E22" s="10"/>
      <c r="F22" s="10"/>
      <c r="G22" s="12"/>
      <c r="H22" s="10"/>
      <c r="I22" s="10"/>
      <c r="J22" s="10"/>
      <c r="K22" s="12"/>
      <c r="L22" s="12"/>
      <c r="M22" s="10"/>
      <c r="N22" s="10"/>
      <c r="O22" s="10"/>
      <c r="P22" s="12"/>
      <c r="Q22" s="10"/>
      <c r="R22" s="10"/>
      <c r="S22" s="10"/>
      <c r="T22" s="12"/>
    </row>
    <row r="23" spans="2:20" ht="15.75" thickBot="1" x14ac:dyDescent="0.3">
      <c r="B23" s="16" t="s">
        <v>95</v>
      </c>
      <c r="C23" s="17"/>
      <c r="D23" s="18">
        <v>3567310</v>
      </c>
      <c r="E23" s="18">
        <v>3873573</v>
      </c>
      <c r="F23" s="18">
        <v>-306263</v>
      </c>
      <c r="G23" s="19">
        <v>-7.9</v>
      </c>
      <c r="H23" s="18">
        <v>9061640</v>
      </c>
      <c r="I23" s="18">
        <v>12214740</v>
      </c>
      <c r="J23" s="18">
        <v>-3153100</v>
      </c>
      <c r="K23" s="19">
        <v>-25.8</v>
      </c>
      <c r="L23" s="19"/>
      <c r="M23" s="18">
        <v>186782</v>
      </c>
      <c r="N23" s="18">
        <v>179118</v>
      </c>
      <c r="O23" s="18">
        <v>7664</v>
      </c>
      <c r="P23" s="19">
        <v>4.3</v>
      </c>
      <c r="Q23" s="18">
        <v>464834</v>
      </c>
      <c r="R23" s="18">
        <v>581080</v>
      </c>
      <c r="S23" s="18">
        <v>-116246</v>
      </c>
      <c r="T23" s="19">
        <v>-20</v>
      </c>
    </row>
    <row r="24" spans="2:20" x14ac:dyDescent="0.25">
      <c r="B24" s="4"/>
      <c r="D24" s="20"/>
      <c r="E24" s="20"/>
      <c r="F24" s="20"/>
      <c r="G24" s="21"/>
      <c r="H24" s="20"/>
      <c r="I24" s="20"/>
      <c r="J24" s="20"/>
      <c r="K24" s="21"/>
      <c r="L24" s="21"/>
      <c r="M24" s="20"/>
      <c r="N24" s="20"/>
      <c r="O24" s="20"/>
      <c r="P24" s="21"/>
      <c r="Q24" s="20"/>
      <c r="R24" s="20"/>
      <c r="S24" s="20"/>
      <c r="T24" s="21"/>
    </row>
    <row r="25" spans="2:20" x14ac:dyDescent="0.25">
      <c r="B25" s="9" t="s">
        <v>96</v>
      </c>
      <c r="D25" s="10"/>
      <c r="E25" s="10"/>
      <c r="F25" s="10"/>
      <c r="G25" s="10"/>
      <c r="H25" s="10"/>
      <c r="I25" s="10"/>
      <c r="J25" s="10"/>
      <c r="K25" s="10"/>
      <c r="L25" s="10"/>
      <c r="M25" s="10"/>
      <c r="N25" s="10"/>
      <c r="O25" s="10"/>
      <c r="P25" s="10"/>
      <c r="Q25" s="10"/>
      <c r="R25" s="10"/>
      <c r="S25" s="10"/>
      <c r="T25" s="10"/>
    </row>
    <row r="26" spans="2:20" x14ac:dyDescent="0.25">
      <c r="C26" t="s">
        <v>97</v>
      </c>
      <c r="D26" s="10">
        <v>-2734</v>
      </c>
      <c r="E26" s="10">
        <v>0</v>
      </c>
      <c r="F26" s="10">
        <v>-2734</v>
      </c>
      <c r="G26" s="12">
        <v>0</v>
      </c>
      <c r="H26" s="10">
        <v>0</v>
      </c>
      <c r="I26" s="10">
        <v>0</v>
      </c>
      <c r="J26" s="10">
        <v>0</v>
      </c>
      <c r="K26" s="12">
        <v>0</v>
      </c>
      <c r="L26" s="12"/>
      <c r="M26" s="10">
        <v>-137</v>
      </c>
      <c r="N26" s="10">
        <v>0</v>
      </c>
      <c r="O26" s="10">
        <v>-137</v>
      </c>
      <c r="P26" s="12">
        <v>0</v>
      </c>
      <c r="Q26" s="10">
        <v>0</v>
      </c>
      <c r="R26" s="10">
        <v>0</v>
      </c>
      <c r="S26" s="10">
        <v>0</v>
      </c>
      <c r="T26" s="12">
        <v>0</v>
      </c>
    </row>
    <row r="27" spans="2:20" x14ac:dyDescent="0.25">
      <c r="C27" t="s">
        <v>98</v>
      </c>
      <c r="D27" s="10">
        <v>70368</v>
      </c>
      <c r="E27" s="10">
        <v>23889</v>
      </c>
      <c r="F27" s="10">
        <v>46479</v>
      </c>
      <c r="G27" s="12">
        <v>194.6</v>
      </c>
      <c r="H27" s="10">
        <v>191158</v>
      </c>
      <c r="I27" s="10">
        <v>114465</v>
      </c>
      <c r="J27" s="10">
        <v>76693</v>
      </c>
      <c r="K27" s="12">
        <v>67</v>
      </c>
      <c r="L27" s="12"/>
      <c r="M27" s="10">
        <v>3575</v>
      </c>
      <c r="N27" s="10">
        <v>1147</v>
      </c>
      <c r="O27" s="10">
        <v>2428</v>
      </c>
      <c r="P27" s="12">
        <v>211.7</v>
      </c>
      <c r="Q27" s="10">
        <v>9540</v>
      </c>
      <c r="R27" s="10">
        <v>5650</v>
      </c>
      <c r="S27" s="10">
        <v>3890</v>
      </c>
      <c r="T27" s="12">
        <v>68.8</v>
      </c>
    </row>
    <row r="28" spans="2:20" x14ac:dyDescent="0.25">
      <c r="C28" t="s">
        <v>99</v>
      </c>
      <c r="D28" s="10">
        <v>-224354</v>
      </c>
      <c r="E28" s="10">
        <v>-208827</v>
      </c>
      <c r="F28" s="10">
        <v>-15527</v>
      </c>
      <c r="G28" s="12">
        <v>7.4</v>
      </c>
      <c r="H28" s="10">
        <v>-394149</v>
      </c>
      <c r="I28" s="10">
        <v>-447681</v>
      </c>
      <c r="J28" s="10">
        <v>53532</v>
      </c>
      <c r="K28" s="12">
        <v>-12</v>
      </c>
      <c r="L28" s="12"/>
      <c r="M28" s="10">
        <v>-11410</v>
      </c>
      <c r="N28" s="10">
        <v>-10067</v>
      </c>
      <c r="O28" s="10">
        <v>-1343</v>
      </c>
      <c r="P28" s="12">
        <v>13.3</v>
      </c>
      <c r="Q28" s="10">
        <v>-19809</v>
      </c>
      <c r="R28" s="10">
        <v>-21967</v>
      </c>
      <c r="S28" s="10">
        <v>2158</v>
      </c>
      <c r="T28" s="12">
        <v>-9.8000000000000007</v>
      </c>
    </row>
    <row r="29" spans="2:20" x14ac:dyDescent="0.25">
      <c r="C29" t="s">
        <v>100</v>
      </c>
      <c r="D29" s="10">
        <v>-1502625</v>
      </c>
      <c r="E29" s="10">
        <v>-2059275</v>
      </c>
      <c r="F29" s="10">
        <v>556650</v>
      </c>
      <c r="G29" s="12">
        <v>-27</v>
      </c>
      <c r="H29" s="10">
        <v>-4674270</v>
      </c>
      <c r="I29" s="10">
        <v>-4221795</v>
      </c>
      <c r="J29" s="10">
        <v>-452475</v>
      </c>
      <c r="K29" s="12">
        <v>10.7</v>
      </c>
      <c r="L29" s="12"/>
      <c r="M29" s="10">
        <v>-76448</v>
      </c>
      <c r="N29" s="10">
        <v>-98791</v>
      </c>
      <c r="O29" s="10">
        <v>22343</v>
      </c>
      <c r="P29" s="12">
        <v>-22.6</v>
      </c>
      <c r="Q29" s="10">
        <v>-233353</v>
      </c>
      <c r="R29" s="10">
        <v>-205974</v>
      </c>
      <c r="S29" s="10">
        <v>-27379</v>
      </c>
      <c r="T29" s="12">
        <v>13.3</v>
      </c>
    </row>
    <row r="30" spans="2:20" x14ac:dyDescent="0.25">
      <c r="C30" t="s">
        <v>101</v>
      </c>
      <c r="D30" s="10">
        <v>32000</v>
      </c>
      <c r="E30" s="10">
        <v>70513</v>
      </c>
      <c r="F30" s="10">
        <v>-38513</v>
      </c>
      <c r="G30" s="12">
        <v>-54.6</v>
      </c>
      <c r="H30" s="10">
        <v>72156</v>
      </c>
      <c r="I30" s="10">
        <v>108282</v>
      </c>
      <c r="J30" s="10">
        <v>-36126</v>
      </c>
      <c r="K30" s="12">
        <v>-33.4</v>
      </c>
      <c r="L30" s="12"/>
      <c r="M30" s="10">
        <v>1634</v>
      </c>
      <c r="N30" s="10">
        <v>3380</v>
      </c>
      <c r="O30" s="10">
        <v>-1746</v>
      </c>
      <c r="P30" s="12">
        <v>-51.7</v>
      </c>
      <c r="Q30" s="10">
        <v>3618</v>
      </c>
      <c r="R30" s="10">
        <v>5255</v>
      </c>
      <c r="S30" s="10">
        <v>-1637</v>
      </c>
      <c r="T30" s="12">
        <v>-31.2</v>
      </c>
    </row>
    <row r="31" spans="2:20" x14ac:dyDescent="0.25">
      <c r="C31" t="s">
        <v>102</v>
      </c>
      <c r="D31" s="10">
        <v>-16706</v>
      </c>
      <c r="E31" s="10">
        <v>-36536</v>
      </c>
      <c r="F31" s="10">
        <v>19830</v>
      </c>
      <c r="G31" s="12">
        <v>-54.3</v>
      </c>
      <c r="H31" s="10">
        <v>2794</v>
      </c>
      <c r="I31" s="10">
        <v>-12514</v>
      </c>
      <c r="J31" s="10">
        <v>15308</v>
      </c>
      <c r="K31" s="12">
        <v>-122.3</v>
      </c>
      <c r="L31" s="12"/>
      <c r="M31" s="10">
        <v>-854</v>
      </c>
      <c r="N31" s="10">
        <v>-1801</v>
      </c>
      <c r="O31" s="10">
        <v>947</v>
      </c>
      <c r="P31" s="12">
        <v>-52.6</v>
      </c>
      <c r="Q31" s="10">
        <v>102</v>
      </c>
      <c r="R31" s="10">
        <v>-603</v>
      </c>
      <c r="S31" s="10">
        <v>705</v>
      </c>
      <c r="T31" s="12">
        <v>-116.9</v>
      </c>
    </row>
    <row r="32" spans="2:20" x14ac:dyDescent="0.25">
      <c r="D32" s="10"/>
      <c r="E32" s="10"/>
      <c r="F32" s="10"/>
      <c r="G32" s="12"/>
      <c r="H32" s="10"/>
      <c r="I32" s="10"/>
      <c r="J32" s="10"/>
      <c r="K32" s="12"/>
      <c r="L32" s="12"/>
      <c r="M32" s="10"/>
      <c r="N32" s="10"/>
      <c r="O32" s="10"/>
      <c r="P32" s="12"/>
      <c r="Q32" s="10"/>
      <c r="R32" s="10"/>
      <c r="S32" s="10"/>
      <c r="T32" s="12"/>
    </row>
    <row r="33" spans="2:20" ht="15.75" thickBot="1" x14ac:dyDescent="0.3">
      <c r="B33" s="16" t="s">
        <v>103</v>
      </c>
      <c r="C33" s="17"/>
      <c r="D33" s="18">
        <v>-1644051</v>
      </c>
      <c r="E33" s="18">
        <v>-2210236</v>
      </c>
      <c r="F33" s="18">
        <v>566185</v>
      </c>
      <c r="G33" s="19">
        <v>-25.6</v>
      </c>
      <c r="H33" s="18">
        <v>-4802311</v>
      </c>
      <c r="I33" s="18">
        <v>-4459243</v>
      </c>
      <c r="J33" s="18">
        <v>-343068</v>
      </c>
      <c r="K33" s="19">
        <v>7.7</v>
      </c>
      <c r="L33" s="19"/>
      <c r="M33" s="18">
        <v>-83640</v>
      </c>
      <c r="N33" s="18">
        <v>-106132</v>
      </c>
      <c r="O33" s="18">
        <v>22492</v>
      </c>
      <c r="P33" s="19">
        <v>-21.2</v>
      </c>
      <c r="Q33" s="18">
        <v>-239902</v>
      </c>
      <c r="R33" s="18">
        <v>-217639</v>
      </c>
      <c r="S33" s="18">
        <v>-22263</v>
      </c>
      <c r="T33" s="19">
        <v>10.199999999999999</v>
      </c>
    </row>
    <row r="34" spans="2:20" x14ac:dyDescent="0.25">
      <c r="D34" s="10"/>
      <c r="E34" s="10"/>
      <c r="F34" s="10"/>
      <c r="G34" s="10"/>
      <c r="H34" s="10"/>
      <c r="I34" s="10"/>
      <c r="J34" s="10"/>
      <c r="K34" s="10"/>
      <c r="L34" s="10"/>
      <c r="M34" s="10"/>
      <c r="N34" s="10"/>
      <c r="O34" s="10"/>
      <c r="P34" s="10"/>
      <c r="Q34" s="10"/>
      <c r="R34" s="10"/>
      <c r="S34" s="10"/>
      <c r="T34" s="10"/>
    </row>
    <row r="35" spans="2:20" x14ac:dyDescent="0.25">
      <c r="B35" s="9" t="s">
        <v>104</v>
      </c>
      <c r="C35" s="11"/>
      <c r="D35" s="10"/>
      <c r="E35" s="10"/>
      <c r="F35" s="10"/>
      <c r="G35" s="10"/>
      <c r="H35" s="10"/>
      <c r="I35" s="10"/>
      <c r="J35" s="10"/>
      <c r="K35" s="10"/>
      <c r="L35" s="10"/>
      <c r="M35" s="10"/>
      <c r="N35" s="10"/>
      <c r="O35" s="10"/>
      <c r="P35" s="10"/>
      <c r="Q35" s="10"/>
      <c r="R35" s="10"/>
      <c r="S35" s="10"/>
      <c r="T35" s="10"/>
    </row>
    <row r="36" spans="2:20" hidden="1" x14ac:dyDescent="0.25">
      <c r="C36" t="s">
        <v>105</v>
      </c>
      <c r="D36" s="10">
        <v>0</v>
      </c>
      <c r="E36" s="10">
        <v>0</v>
      </c>
      <c r="F36" s="10">
        <v>0</v>
      </c>
      <c r="G36" s="12">
        <v>0</v>
      </c>
      <c r="H36" s="10">
        <v>0</v>
      </c>
      <c r="I36" s="10">
        <v>0</v>
      </c>
      <c r="J36" s="10">
        <v>0</v>
      </c>
      <c r="K36" s="12">
        <v>0</v>
      </c>
      <c r="L36" s="12"/>
      <c r="M36" s="10">
        <v>0</v>
      </c>
      <c r="N36" s="10">
        <v>0</v>
      </c>
      <c r="O36" s="10">
        <v>0</v>
      </c>
      <c r="P36" s="12">
        <v>0</v>
      </c>
      <c r="Q36" s="10">
        <v>0</v>
      </c>
      <c r="R36" s="10">
        <v>0</v>
      </c>
      <c r="S36" s="10">
        <v>0</v>
      </c>
      <c r="T36" s="12">
        <v>0</v>
      </c>
    </row>
    <row r="37" spans="2:20" x14ac:dyDescent="0.25">
      <c r="C37" t="s">
        <v>106</v>
      </c>
      <c r="D37" s="10">
        <v>-3464</v>
      </c>
      <c r="E37" s="10">
        <v>0</v>
      </c>
      <c r="F37" s="10">
        <v>-3464</v>
      </c>
      <c r="G37" s="12">
        <v>0</v>
      </c>
      <c r="H37" s="10">
        <v>-8698</v>
      </c>
      <c r="I37" s="10">
        <v>-61038</v>
      </c>
      <c r="J37" s="10">
        <v>52340</v>
      </c>
      <c r="K37" s="12">
        <v>-85.7</v>
      </c>
      <c r="L37" s="12"/>
      <c r="M37" s="10">
        <v>-173</v>
      </c>
      <c r="N37" s="10">
        <v>0</v>
      </c>
      <c r="O37" s="10">
        <v>-173</v>
      </c>
      <c r="P37" s="12">
        <v>0</v>
      </c>
      <c r="Q37" s="10">
        <v>-432</v>
      </c>
      <c r="R37" s="10">
        <v>-3128</v>
      </c>
      <c r="S37" s="10">
        <v>2696</v>
      </c>
      <c r="T37" s="12">
        <v>-86.2</v>
      </c>
    </row>
    <row r="38" spans="2:20" x14ac:dyDescent="0.25">
      <c r="C38" t="s">
        <v>107</v>
      </c>
      <c r="D38" s="10">
        <v>-191546</v>
      </c>
      <c r="E38" s="10">
        <v>-195522</v>
      </c>
      <c r="F38" s="10">
        <v>3976</v>
      </c>
      <c r="G38" s="12">
        <v>-2</v>
      </c>
      <c r="H38" s="10">
        <v>-732361</v>
      </c>
      <c r="I38" s="10">
        <v>-746637</v>
      </c>
      <c r="J38" s="10">
        <v>14276</v>
      </c>
      <c r="K38" s="12">
        <v>-1.9</v>
      </c>
      <c r="L38" s="12"/>
      <c r="M38" s="10">
        <v>-9729</v>
      </c>
      <c r="N38" s="10">
        <v>-9423</v>
      </c>
      <c r="O38" s="10">
        <v>-306</v>
      </c>
      <c r="P38" s="12">
        <v>3.2</v>
      </c>
      <c r="Q38" s="10">
        <v>-36414</v>
      </c>
      <c r="R38" s="10">
        <v>-36805</v>
      </c>
      <c r="S38" s="10">
        <v>391</v>
      </c>
      <c r="T38" s="12">
        <v>-1.1000000000000001</v>
      </c>
    </row>
    <row r="39" spans="2:20" x14ac:dyDescent="0.25">
      <c r="C39" t="s">
        <v>20</v>
      </c>
      <c r="D39" s="10">
        <v>-503600</v>
      </c>
      <c r="E39" s="10">
        <v>-137698</v>
      </c>
      <c r="F39" s="10">
        <v>-365902</v>
      </c>
      <c r="G39" s="12">
        <v>265.7</v>
      </c>
      <c r="H39" s="10">
        <v>-1050280</v>
      </c>
      <c r="I39" s="10">
        <v>-1191590</v>
      </c>
      <c r="J39" s="10">
        <v>141310</v>
      </c>
      <c r="K39" s="12">
        <v>-11.9</v>
      </c>
      <c r="L39" s="12"/>
      <c r="M39" s="10">
        <v>-25445</v>
      </c>
      <c r="N39" s="10">
        <v>-6675</v>
      </c>
      <c r="O39" s="10">
        <v>-18770</v>
      </c>
      <c r="P39" s="12">
        <v>281.2</v>
      </c>
      <c r="Q39" s="10">
        <v>-52611</v>
      </c>
      <c r="R39" s="10">
        <v>-59083</v>
      </c>
      <c r="S39" s="10">
        <v>6472</v>
      </c>
      <c r="T39" s="12">
        <v>-11</v>
      </c>
    </row>
    <row r="40" spans="2:20" x14ac:dyDescent="0.25">
      <c r="C40" t="s">
        <v>108</v>
      </c>
      <c r="D40" s="10">
        <v>-548466</v>
      </c>
      <c r="E40" s="10">
        <v>-553616</v>
      </c>
      <c r="F40" s="10">
        <v>5150</v>
      </c>
      <c r="G40" s="12">
        <v>-0.9</v>
      </c>
      <c r="H40" s="10">
        <v>-2220814</v>
      </c>
      <c r="I40" s="10">
        <v>-2146663</v>
      </c>
      <c r="J40" s="10">
        <v>-74151</v>
      </c>
      <c r="K40" s="12">
        <v>3.5</v>
      </c>
      <c r="L40" s="12"/>
      <c r="M40" s="10">
        <v>-28067</v>
      </c>
      <c r="N40" s="10">
        <v>-26646</v>
      </c>
      <c r="O40" s="10">
        <v>-1421</v>
      </c>
      <c r="P40" s="12">
        <v>5.3</v>
      </c>
      <c r="Q40" s="10">
        <v>-110570</v>
      </c>
      <c r="R40" s="10">
        <v>-105331</v>
      </c>
      <c r="S40" s="10">
        <v>-5239</v>
      </c>
      <c r="T40" s="12">
        <v>5</v>
      </c>
    </row>
    <row r="41" spans="2:20" x14ac:dyDescent="0.25">
      <c r="C41" t="s">
        <v>109</v>
      </c>
      <c r="D41" s="10">
        <v>-1477162</v>
      </c>
      <c r="E41" s="10">
        <v>-1024885</v>
      </c>
      <c r="F41" s="10">
        <v>-452277</v>
      </c>
      <c r="G41" s="12">
        <v>44.1</v>
      </c>
      <c r="H41" s="10">
        <v>-3049740</v>
      </c>
      <c r="I41" s="10">
        <v>-3041260</v>
      </c>
      <c r="J41" s="10">
        <v>-8480</v>
      </c>
      <c r="K41" s="12">
        <v>0.3</v>
      </c>
      <c r="L41" s="12"/>
      <c r="M41" s="10">
        <v>-75485</v>
      </c>
      <c r="N41" s="10">
        <v>-50062</v>
      </c>
      <c r="O41" s="10">
        <v>-25423</v>
      </c>
      <c r="P41" s="12">
        <v>50.8</v>
      </c>
      <c r="Q41" s="10">
        <v>-151820</v>
      </c>
      <c r="R41" s="10">
        <v>-150841</v>
      </c>
      <c r="S41" s="10">
        <v>-979</v>
      </c>
      <c r="T41" s="12">
        <v>0.6</v>
      </c>
    </row>
    <row r="42" spans="2:20" x14ac:dyDescent="0.25">
      <c r="D42" s="10"/>
      <c r="E42" s="10"/>
      <c r="F42" s="10"/>
      <c r="G42" s="12"/>
      <c r="H42" s="10"/>
      <c r="I42" s="10"/>
      <c r="J42" s="10"/>
      <c r="K42" s="12"/>
      <c r="L42" s="12"/>
      <c r="M42" s="10"/>
      <c r="N42" s="10"/>
      <c r="O42" s="10"/>
      <c r="P42" s="12"/>
      <c r="Q42" s="10"/>
      <c r="R42" s="10"/>
      <c r="S42" s="10"/>
      <c r="T42" s="12"/>
    </row>
    <row r="43" spans="2:20" ht="15.75" thickBot="1" x14ac:dyDescent="0.3">
      <c r="B43" s="16" t="s">
        <v>110</v>
      </c>
      <c r="C43" s="17"/>
      <c r="D43" s="18">
        <v>-2724238</v>
      </c>
      <c r="E43" s="18">
        <v>-1911721</v>
      </c>
      <c r="F43" s="18">
        <v>-812517</v>
      </c>
      <c r="G43" s="19">
        <v>42.5</v>
      </c>
      <c r="H43" s="18">
        <v>-7061893</v>
      </c>
      <c r="I43" s="18">
        <v>-7187188</v>
      </c>
      <c r="J43" s="18">
        <v>125295</v>
      </c>
      <c r="K43" s="19">
        <v>-1.7</v>
      </c>
      <c r="L43" s="19"/>
      <c r="M43" s="18">
        <v>-138899</v>
      </c>
      <c r="N43" s="18">
        <v>-92806</v>
      </c>
      <c r="O43" s="18">
        <v>-46093</v>
      </c>
      <c r="P43" s="19">
        <v>49.7</v>
      </c>
      <c r="Q43" s="18">
        <v>-351847</v>
      </c>
      <c r="R43" s="18">
        <v>-355188</v>
      </c>
      <c r="S43" s="18">
        <v>3341</v>
      </c>
      <c r="T43" s="19">
        <v>-0.9</v>
      </c>
    </row>
    <row r="44" spans="2:20" ht="15.75" thickBot="1" x14ac:dyDescent="0.3">
      <c r="D44" s="10"/>
      <c r="E44" s="10"/>
      <c r="F44" s="10"/>
      <c r="G44" s="10"/>
      <c r="H44" s="10"/>
      <c r="I44" s="10"/>
      <c r="J44" s="10"/>
      <c r="K44" s="10"/>
      <c r="L44" s="10"/>
      <c r="M44" s="10"/>
      <c r="N44" s="10"/>
      <c r="O44" s="10"/>
      <c r="P44" s="10"/>
      <c r="Q44" s="10"/>
      <c r="R44" s="10"/>
      <c r="S44" s="10"/>
      <c r="T44" s="10"/>
    </row>
    <row r="45" spans="2:20" ht="15.75" thickBot="1" x14ac:dyDescent="0.3">
      <c r="B45" s="13" t="s">
        <v>111</v>
      </c>
      <c r="C45" s="13"/>
      <c r="D45" s="14">
        <v>-800979</v>
      </c>
      <c r="E45" s="14">
        <v>-248384</v>
      </c>
      <c r="F45" s="14">
        <v>-552595</v>
      </c>
      <c r="G45" s="15">
        <v>222.5</v>
      </c>
      <c r="H45" s="14">
        <v>-2802564</v>
      </c>
      <c r="I45" s="14">
        <v>568309</v>
      </c>
      <c r="J45" s="14">
        <v>-3370873</v>
      </c>
      <c r="K45" s="15">
        <v>-593.1</v>
      </c>
      <c r="L45" s="15"/>
      <c r="M45" s="14">
        <v>-35757</v>
      </c>
      <c r="N45" s="14">
        <v>-19820</v>
      </c>
      <c r="O45" s="14">
        <v>-15937</v>
      </c>
      <c r="P45" s="15">
        <v>80.400000000000006</v>
      </c>
      <c r="Q45" s="14">
        <v>-126915</v>
      </c>
      <c r="R45" s="14">
        <v>8253</v>
      </c>
      <c r="S45" s="14">
        <v>-135168</v>
      </c>
      <c r="T45" s="15">
        <v>-1637.8</v>
      </c>
    </row>
    <row r="46" spans="2:20" x14ac:dyDescent="0.25">
      <c r="C46" t="s">
        <v>112</v>
      </c>
      <c r="D46" s="10">
        <v>-178278</v>
      </c>
      <c r="E46" s="10">
        <v>253230</v>
      </c>
      <c r="F46" s="10">
        <v>-431508</v>
      </c>
      <c r="G46" s="12">
        <v>-170.4</v>
      </c>
      <c r="H46" s="10">
        <v>-845149</v>
      </c>
      <c r="I46" s="10">
        <v>-12941</v>
      </c>
      <c r="J46" s="10">
        <v>-832208</v>
      </c>
      <c r="K46" s="12">
        <v>6430.8</v>
      </c>
      <c r="L46" s="12"/>
      <c r="M46" s="10">
        <v>19257</v>
      </c>
      <c r="N46" s="10">
        <v>8867</v>
      </c>
      <c r="O46" s="10">
        <v>10390</v>
      </c>
      <c r="P46" s="12">
        <v>117.2</v>
      </c>
      <c r="Q46" s="10">
        <v>-9799</v>
      </c>
      <c r="R46" s="10">
        <v>-6473</v>
      </c>
      <c r="S46" s="10">
        <v>-3326</v>
      </c>
      <c r="T46" s="12">
        <v>51.4</v>
      </c>
    </row>
    <row r="47" spans="2:20" ht="15.75" thickBot="1" x14ac:dyDescent="0.3">
      <c r="C47" t="s">
        <v>113</v>
      </c>
      <c r="D47" s="10">
        <v>14187750</v>
      </c>
      <c r="E47" s="10">
        <v>16851360</v>
      </c>
      <c r="F47" s="10">
        <v>-2663610</v>
      </c>
      <c r="G47" s="12">
        <v>-15.8</v>
      </c>
      <c r="H47" s="10">
        <v>16856206</v>
      </c>
      <c r="I47" s="10">
        <v>16300838</v>
      </c>
      <c r="J47" s="10">
        <v>555368</v>
      </c>
      <c r="K47" s="12">
        <v>3.4</v>
      </c>
      <c r="L47" s="12"/>
      <c r="M47" s="10">
        <v>698704</v>
      </c>
      <c r="N47" s="10">
        <v>829871</v>
      </c>
      <c r="O47" s="10">
        <v>-131167</v>
      </c>
      <c r="P47" s="12">
        <v>-15.8</v>
      </c>
      <c r="Q47" s="10">
        <v>818918</v>
      </c>
      <c r="R47" s="10">
        <v>817138</v>
      </c>
      <c r="S47" s="10">
        <v>1780</v>
      </c>
      <c r="T47" s="12">
        <v>0.2</v>
      </c>
    </row>
    <row r="48" spans="2:20" ht="15.75" thickBot="1" x14ac:dyDescent="0.3">
      <c r="B48" s="41" t="s">
        <v>114</v>
      </c>
      <c r="C48" s="41"/>
      <c r="D48" s="42">
        <v>13208493</v>
      </c>
      <c r="E48" s="42">
        <v>16856206</v>
      </c>
      <c r="F48" s="42">
        <v>-3647713</v>
      </c>
      <c r="G48" s="43">
        <v>-21.6</v>
      </c>
      <c r="H48" s="42">
        <v>13208493</v>
      </c>
      <c r="I48" s="42">
        <v>16856206</v>
      </c>
      <c r="J48" s="42">
        <v>-3647713</v>
      </c>
      <c r="K48" s="43">
        <v>-21.6</v>
      </c>
      <c r="L48" s="43"/>
      <c r="M48" s="42">
        <v>682204</v>
      </c>
      <c r="N48" s="42">
        <v>818918</v>
      </c>
      <c r="O48" s="42">
        <v>-136714</v>
      </c>
      <c r="P48" s="43">
        <v>-16.7</v>
      </c>
      <c r="Q48" s="42">
        <v>682204</v>
      </c>
      <c r="R48" s="42">
        <v>818918</v>
      </c>
      <c r="S48" s="42">
        <v>-136714</v>
      </c>
      <c r="T48" s="43">
        <v>-16.7</v>
      </c>
    </row>
    <row r="49" spans="2:14" x14ac:dyDescent="0.25">
      <c r="B49" s="26"/>
      <c r="C49" s="27"/>
    </row>
    <row r="50" spans="2:14" ht="29.25" customHeight="1" x14ac:dyDescent="0.25">
      <c r="B50" s="48" t="s">
        <v>81</v>
      </c>
      <c r="C50" s="48"/>
      <c r="D50" s="48"/>
      <c r="E50" s="48"/>
      <c r="F50" s="48"/>
      <c r="G50" s="48"/>
      <c r="H50" s="48"/>
      <c r="I50" s="48"/>
      <c r="J50" s="48"/>
      <c r="K50" s="48"/>
      <c r="L50" s="48"/>
      <c r="M50" s="48"/>
      <c r="N50" s="48"/>
    </row>
    <row r="51" spans="2:14" ht="5.0999999999999996" customHeight="1" x14ac:dyDescent="0.25"/>
    <row r="52" spans="2:14" x14ac:dyDescent="0.25">
      <c r="B52" s="26"/>
      <c r="C52" s="27"/>
    </row>
    <row r="53" spans="2:14" x14ac:dyDescent="0.25">
      <c r="H53" s="10"/>
      <c r="I53" s="10"/>
    </row>
    <row r="54" spans="2:14" hidden="1" x14ac:dyDescent="0.25">
      <c r="H54" s="10"/>
      <c r="I54" s="10"/>
      <c r="N54" s="10"/>
    </row>
    <row r="55" spans="2:14" hidden="1" x14ac:dyDescent="0.25">
      <c r="H55" s="10"/>
      <c r="I55" s="10"/>
    </row>
    <row r="56" spans="2:14" hidden="1" x14ac:dyDescent="0.25">
      <c r="H56" s="10"/>
      <c r="I56" s="10"/>
      <c r="J56" s="10"/>
    </row>
    <row r="57" spans="2:14" hidden="1" x14ac:dyDescent="0.25">
      <c r="H57" s="10"/>
      <c r="I57" s="10"/>
      <c r="J57" s="10"/>
    </row>
    <row r="58" spans="2:14" hidden="1" x14ac:dyDescent="0.25">
      <c r="H58" s="10"/>
      <c r="I58" s="10"/>
      <c r="J58" s="10"/>
    </row>
    <row r="59" spans="2:14" hidden="1" x14ac:dyDescent="0.25">
      <c r="H59" s="10"/>
      <c r="I59" s="10"/>
      <c r="J59" s="10"/>
    </row>
    <row r="60" spans="2:14" hidden="1" x14ac:dyDescent="0.25">
      <c r="H60" s="10"/>
      <c r="I60" s="10"/>
      <c r="J60" s="10"/>
    </row>
    <row r="61" spans="2:14" hidden="1" x14ac:dyDescent="0.25">
      <c r="I61" s="10"/>
      <c r="J61" s="10"/>
    </row>
    <row r="62" spans="2:14" hidden="1" x14ac:dyDescent="0.25">
      <c r="I62" s="10"/>
      <c r="J62" s="10"/>
    </row>
    <row r="63" spans="2:14" hidden="1" x14ac:dyDescent="0.25">
      <c r="I63" s="10"/>
      <c r="J63" s="10"/>
    </row>
    <row r="71" spans="1:4" hidden="1" x14ac:dyDescent="0.25">
      <c r="A71" s="28"/>
      <c r="B71" s="28"/>
      <c r="C71" s="28"/>
      <c r="D71" s="28"/>
    </row>
    <row r="72" spans="1:4" hidden="1" x14ac:dyDescent="0.25">
      <c r="A72" s="28"/>
      <c r="B72" s="28"/>
      <c r="C72" s="28"/>
      <c r="D72" s="28"/>
    </row>
    <row r="73" spans="1:4" hidden="1" x14ac:dyDescent="0.25">
      <c r="A73" s="28"/>
      <c r="B73" s="28"/>
      <c r="C73" s="28"/>
      <c r="D73" s="28"/>
    </row>
    <row r="74" spans="1:4" hidden="1" x14ac:dyDescent="0.25">
      <c r="A74" s="28"/>
      <c r="B74" s="28"/>
      <c r="C74" s="28"/>
      <c r="D74" s="28"/>
    </row>
  </sheetData>
  <mergeCells count="9">
    <mergeCell ref="Q7:R7"/>
    <mergeCell ref="S7:T7"/>
    <mergeCell ref="B50:N50"/>
    <mergeCell ref="D7:E7"/>
    <mergeCell ref="F7:G7"/>
    <mergeCell ref="H7:I7"/>
    <mergeCell ref="J7:K7"/>
    <mergeCell ref="M7:N7"/>
    <mergeCell ref="O7:P7"/>
  </mergeCells>
  <pageMargins left="0.7" right="0.7" top="0.75" bottom="0.75" header="0.3" footer="0.3"/>
  <pageSetup scale="75" orientation="portrait" r:id="rId1"/>
  <headerFooter differentOddEven="1">
    <oddFooter>&amp;L_x000D_&amp;1#&amp;"Calibri"&amp;10&amp;K000000 Confidential Information</oddFooter>
    <evenFooter>&amp;L_x000D_&amp;1#&amp;"Calibri"&amp;10&amp;K000000 Confidential Information</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BG Trim ING</vt:lpstr>
      <vt:lpstr>ER Trim ING</vt:lpstr>
      <vt:lpstr>FE Trim ING</vt:lpstr>
      <vt:lpstr>'BG Trim ING'!Print_Area</vt:lpstr>
      <vt:lpstr>'ER Trim ING'!Print_Area</vt:lpstr>
      <vt:lpstr>'FE Trim 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Lee, Raquel</dc:creator>
  <cp:lastModifiedBy>Yanez Lee, Raquel</cp:lastModifiedBy>
  <dcterms:created xsi:type="dcterms:W3CDTF">2023-02-15T01:04:29Z</dcterms:created>
  <dcterms:modified xsi:type="dcterms:W3CDTF">2023-02-16T15:03:11Z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8e5190-04f9-4441-aec9-827407247a1c_Enabled">
    <vt:lpwstr>true</vt:lpwstr>
  </property>
  <property fmtid="{D5CDD505-2E9C-101B-9397-08002B2CF9AE}" pid="3" name="MSIP_Label_608e5190-04f9-4441-aec9-827407247a1c_SetDate">
    <vt:lpwstr>2023-02-15T01:05:22Z</vt:lpwstr>
  </property>
  <property fmtid="{D5CDD505-2E9C-101B-9397-08002B2CF9AE}" pid="4" name="MSIP_Label_608e5190-04f9-4441-aec9-827407247a1c_Method">
    <vt:lpwstr>Standard</vt:lpwstr>
  </property>
  <property fmtid="{D5CDD505-2E9C-101B-9397-08002B2CF9AE}" pid="5" name="MSIP_Label_608e5190-04f9-4441-aec9-827407247a1c_Name">
    <vt:lpwstr>Confidential_Sigma</vt:lpwstr>
  </property>
  <property fmtid="{D5CDD505-2E9C-101B-9397-08002B2CF9AE}" pid="6" name="MSIP_Label_608e5190-04f9-4441-aec9-827407247a1c_SiteId">
    <vt:lpwstr>3205c38a-2aa0-4681-8dc0-61687b1d331b</vt:lpwstr>
  </property>
  <property fmtid="{D5CDD505-2E9C-101B-9397-08002B2CF9AE}" pid="7" name="MSIP_Label_608e5190-04f9-4441-aec9-827407247a1c_ActionId">
    <vt:lpwstr>8a284dc8-4694-4736-8f39-46fb3f7585f0</vt:lpwstr>
  </property>
  <property fmtid="{D5CDD505-2E9C-101B-9397-08002B2CF9AE}" pid="8" name="MSIP_Label_608e5190-04f9-4441-aec9-827407247a1c_ContentBits">
    <vt:lpwstr>2</vt:lpwstr>
  </property>
</Properties>
</file>