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igmaonline-my.sharepoint.com/personal/ryanez_sigma-alimentos_com/Documents/Desktop/"/>
    </mc:Choice>
  </mc:AlternateContent>
  <xr:revisionPtr revIDLastSave="7" documentId="8_{388BE058-3741-46DB-891C-0DE4A689C574}" xr6:coauthVersionLast="47" xr6:coauthVersionMax="47" xr10:uidLastSave="{3667528F-696F-427E-9823-0A63120116A3}"/>
  <bookViews>
    <workbookView minimized="1" xWindow="6150" yWindow="3135" windowWidth="15375" windowHeight="7995" activeTab="1" xr2:uid="{4AAF8A2B-5B70-46E0-84D1-9F822DB8BFB7}"/>
  </bookViews>
  <sheets>
    <sheet name="BG Trim ING" sheetId="1" r:id="rId1"/>
    <sheet name="ER Trim ING" sheetId="2" r:id="rId2"/>
    <sheet name="FE Trim ING" sheetId="3" r:id="rId3"/>
  </sheets>
  <externalReferences>
    <externalReference r:id="rId4"/>
  </externalReferences>
  <definedNames>
    <definedName name="_xlnm.Print_Area" localSheetId="0">'BG Trim ING'!$C$1:$K$71</definedName>
    <definedName name="_xlnm.Print_Area" localSheetId="1">'ER Trim ING'!$B$3:$R$34</definedName>
    <definedName name="_xlnm.Print_Area" localSheetId="2">'FE Trim ING'!$B$2:$R$50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3" l="1"/>
  <c r="Q8" i="3"/>
  <c r="H3" i="3"/>
  <c r="M64" i="1"/>
  <c r="L64" i="1"/>
  <c r="M63" i="1"/>
  <c r="L63" i="1"/>
  <c r="M62" i="1"/>
  <c r="L62" i="1"/>
  <c r="M61" i="1"/>
  <c r="L61" i="1"/>
  <c r="M58" i="1"/>
  <c r="L58" i="1"/>
  <c r="M57" i="1"/>
  <c r="L57" i="1"/>
  <c r="M56" i="1"/>
  <c r="L56" i="1"/>
  <c r="M55" i="1"/>
  <c r="L55" i="1"/>
  <c r="M54" i="1"/>
  <c r="L54" i="1"/>
  <c r="M53" i="1"/>
  <c r="L53" i="1"/>
  <c r="M52" i="1"/>
  <c r="L52" i="1"/>
  <c r="M51" i="1"/>
  <c r="L51" i="1"/>
  <c r="M50" i="1"/>
  <c r="L50" i="1"/>
  <c r="M49" i="1"/>
  <c r="L49" i="1"/>
  <c r="M48" i="1"/>
  <c r="L48" i="1"/>
  <c r="M47" i="1"/>
  <c r="L47" i="1"/>
  <c r="M44" i="1"/>
  <c r="L44" i="1"/>
  <c r="M43" i="1"/>
  <c r="L43" i="1"/>
  <c r="M42" i="1"/>
  <c r="L42" i="1"/>
  <c r="M41" i="1"/>
  <c r="L41" i="1"/>
  <c r="M40" i="1"/>
  <c r="L40" i="1"/>
  <c r="M39" i="1"/>
  <c r="L39" i="1"/>
  <c r="M38" i="1"/>
  <c r="L38" i="1"/>
  <c r="M37" i="1"/>
  <c r="L37" i="1"/>
  <c r="M36" i="1"/>
  <c r="L36" i="1"/>
  <c r="M32" i="1"/>
  <c r="L32" i="1"/>
  <c r="M30" i="1"/>
  <c r="L30" i="1"/>
  <c r="M29" i="1"/>
  <c r="L29" i="1"/>
  <c r="M28" i="1"/>
  <c r="L28" i="1"/>
  <c r="M27" i="1"/>
  <c r="L27" i="1"/>
  <c r="M26" i="1"/>
  <c r="L26" i="1"/>
  <c r="M25" i="1"/>
  <c r="L25" i="1"/>
  <c r="M24" i="1"/>
  <c r="L24" i="1"/>
  <c r="M23" i="1"/>
  <c r="L23" i="1"/>
  <c r="M22" i="1"/>
  <c r="L22" i="1"/>
  <c r="M21" i="1"/>
  <c r="L21" i="1"/>
  <c r="M18" i="1"/>
  <c r="L18" i="1"/>
  <c r="M17" i="1"/>
  <c r="L17" i="1"/>
  <c r="M16" i="1"/>
  <c r="L16" i="1"/>
  <c r="M15" i="1"/>
  <c r="L15" i="1"/>
  <c r="M14" i="1"/>
  <c r="L14" i="1"/>
  <c r="M13" i="1"/>
  <c r="L13" i="1"/>
  <c r="M12" i="1"/>
  <c r="L12" i="1"/>
  <c r="M11" i="1"/>
  <c r="L11" i="1"/>
</calcChain>
</file>

<file path=xl/sharedStrings.xml><?xml version="1.0" encoding="utf-8"?>
<sst xmlns="http://schemas.openxmlformats.org/spreadsheetml/2006/main" count="167" uniqueCount="114">
  <si>
    <t xml:space="preserve">Sigma Alimentos, S.A. de C.V. and Subsidiaries </t>
  </si>
  <si>
    <t>STATEMENT OF FINANCIAL POSITION</t>
  </si>
  <si>
    <t>Information in thousands</t>
  </si>
  <si>
    <t>(Thousands of pesos)</t>
  </si>
  <si>
    <t>Var.</t>
  </si>
  <si>
    <t>(Thousands of U.S. Dollars)</t>
  </si>
  <si>
    <t>Sep '23</t>
  </si>
  <si>
    <t>Sep '22</t>
  </si>
  <si>
    <t>($)</t>
  </si>
  <si>
    <t>(%)</t>
  </si>
  <si>
    <r>
      <t xml:space="preserve">Sep '23 </t>
    </r>
    <r>
      <rPr>
        <b/>
        <vertAlign val="superscript"/>
        <sz val="11"/>
        <color theme="1"/>
        <rFont val="Calibri"/>
        <family val="2"/>
      </rPr>
      <t>(1)</t>
    </r>
  </si>
  <si>
    <r>
      <t xml:space="preserve">Sep '22 </t>
    </r>
    <r>
      <rPr>
        <b/>
        <vertAlign val="superscript"/>
        <sz val="11"/>
        <color theme="1"/>
        <rFont val="Calibri"/>
        <family val="2"/>
      </rPr>
      <t>(2)</t>
    </r>
  </si>
  <si>
    <t>ASSETS</t>
  </si>
  <si>
    <t>CURRENT ASSETS:</t>
  </si>
  <si>
    <t>Cash and cash equivalents</t>
  </si>
  <si>
    <t>Restricted cash</t>
  </si>
  <si>
    <t>Customers and other accounts receivables, net</t>
  </si>
  <si>
    <t>Income tax recoverable</t>
  </si>
  <si>
    <t>Inventories</t>
  </si>
  <si>
    <t>Other current assets</t>
  </si>
  <si>
    <t>Derivative financial instruments</t>
  </si>
  <si>
    <t>Total current assets</t>
  </si>
  <si>
    <t>NON-CURRENT ASSETS:</t>
  </si>
  <si>
    <t>Property, plant and equipment, net</t>
  </si>
  <si>
    <t>Intangible assets, net</t>
  </si>
  <si>
    <t>Right-of-use asset, net</t>
  </si>
  <si>
    <t>Goodwill</t>
  </si>
  <si>
    <t>Deferred income tax</t>
  </si>
  <si>
    <t>Investments in associates and joint ventures</t>
  </si>
  <si>
    <t>Other non-current assets</t>
  </si>
  <si>
    <t>Total non-current assets</t>
  </si>
  <si>
    <t>Total assets</t>
  </si>
  <si>
    <t>LIABILITIES AND STOCKHOLDERS' EQUITY</t>
  </si>
  <si>
    <t>CURRENT LIABILITIES:</t>
  </si>
  <si>
    <t>Current debt</t>
  </si>
  <si>
    <t>Accrued interest payable</t>
  </si>
  <si>
    <t>Financial Leases</t>
  </si>
  <si>
    <t>Suppliers and Other Accounts Payables</t>
  </si>
  <si>
    <t>Income tax payable</t>
  </si>
  <si>
    <t>Provisions</t>
  </si>
  <si>
    <t>Other current liabilities</t>
  </si>
  <si>
    <t>Total current liabilities</t>
  </si>
  <si>
    <t>NON-CURRENT LIABILITIES:</t>
  </si>
  <si>
    <t>Non-current debt</t>
  </si>
  <si>
    <t>Notes payables</t>
  </si>
  <si>
    <t>Deferred income taxes</t>
  </si>
  <si>
    <t>Employees benefits</t>
  </si>
  <si>
    <t>Other non-current liabilities</t>
  </si>
  <si>
    <t>Total non-current liabilities</t>
  </si>
  <si>
    <t>Total liabilities</t>
  </si>
  <si>
    <t>STOCKHOLDERS' EQUITY</t>
  </si>
  <si>
    <t>Total controlling interest:</t>
  </si>
  <si>
    <t>Total non-controlling interest:</t>
  </si>
  <si>
    <t>Total stockholders' equity</t>
  </si>
  <si>
    <t>Total liabilities and stockholders' equity</t>
  </si>
  <si>
    <t>(1)       Translated into U.S. Dollars, solely for the convenience of the reader, using an exchange rate of Ps. 17.6195 per U.S. Dollar, the exchange rate published by the Mexican Central Bank for payment of obligations denominated in U.S. dollars on September 30, 2023</t>
  </si>
  <si>
    <t>(2)       Translated into U.S. Dollars, solely for the convenience of the reader, using an exchange rate of Ps. 20.3058 per U.S. Dollar, the exchange rate published by the Mexican Central Bank for payment of obligations denominated in U.S. dollars on September 30, 2022</t>
  </si>
  <si>
    <t>STATEMENT OF INCOME</t>
  </si>
  <si>
    <t>III Quarter 23</t>
  </si>
  <si>
    <t>III Quarter 22</t>
  </si>
  <si>
    <t>YTD 23</t>
  </si>
  <si>
    <t>YTD 22</t>
  </si>
  <si>
    <r>
      <t>YTD 23</t>
    </r>
    <r>
      <rPr>
        <b/>
        <vertAlign val="subscript"/>
        <sz val="11"/>
        <color theme="1"/>
        <rFont val="Calibri"/>
        <family val="2"/>
      </rPr>
      <t>(1)</t>
    </r>
  </si>
  <si>
    <r>
      <t>YTD 22</t>
    </r>
    <r>
      <rPr>
        <b/>
        <vertAlign val="subscript"/>
        <sz val="11"/>
        <color theme="1"/>
        <rFont val="Calibri"/>
        <family val="2"/>
      </rPr>
      <t>(2)</t>
    </r>
  </si>
  <si>
    <t>Revenue</t>
  </si>
  <si>
    <t>Cost of sales</t>
  </si>
  <si>
    <t>Gross profit</t>
  </si>
  <si>
    <t>Selling expenses</t>
  </si>
  <si>
    <t>Administrative expenses</t>
  </si>
  <si>
    <t>Other income (expenses), net</t>
  </si>
  <si>
    <t>Operating profit</t>
  </si>
  <si>
    <t>Financial Income</t>
  </si>
  <si>
    <t>Financial expenses</t>
  </si>
  <si>
    <t>Gain (loss) due to exchange fluctuation, net</t>
  </si>
  <si>
    <t>Profit before income tax</t>
  </si>
  <si>
    <t>Income tax</t>
  </si>
  <si>
    <t>Net consolidated profit</t>
  </si>
  <si>
    <t>Profit (loss) attributable to:</t>
  </si>
  <si>
    <t>Controlling interest</t>
  </si>
  <si>
    <t>Non-controlling interest</t>
  </si>
  <si>
    <t xml:space="preserve">Translated into U.S. Dollars, solely for the convenience of the reader, using the average exchange rate published by the Mexican Central Bank for payment of obligations denominated in U.S. dollars for each of the months that comprise the quarter or year. </t>
  </si>
  <si>
    <t>STATEMENT OF CASH FLOW</t>
  </si>
  <si>
    <t>CASH FLOW FROM OPERATING ACTIVITIES</t>
  </si>
  <si>
    <t>Depreciation and amortization</t>
  </si>
  <si>
    <t>Impairment of fixed assets and intangible assets</t>
  </si>
  <si>
    <t>Costs associated with seniority premiums and pension plans</t>
  </si>
  <si>
    <t>Gain on sale of property, plant and equipment</t>
  </si>
  <si>
    <t>Financial cost, net</t>
  </si>
  <si>
    <t>Foreign exchange, net</t>
  </si>
  <si>
    <t>(Increase) Decrease in customers and other accounts receivable</t>
  </si>
  <si>
    <t>(Increase) decrease in inventories</t>
  </si>
  <si>
    <t>Increase (decrease) in suppliers and other accounts payable</t>
  </si>
  <si>
    <t>Income tax paid</t>
  </si>
  <si>
    <t>Other operating expenses</t>
  </si>
  <si>
    <t>Cash flows from operating activities</t>
  </si>
  <si>
    <t>CASH FLOW FROM INVESTING ACTIVITIES</t>
  </si>
  <si>
    <t>Business acquisitions, net of cash acquired</t>
  </si>
  <si>
    <t>Interest received</t>
  </si>
  <si>
    <t>Acquisition of intangible assets</t>
  </si>
  <si>
    <t>Acquisition of property, plant and equipment</t>
  </si>
  <si>
    <t>Sale of property, plant and equipment</t>
  </si>
  <si>
    <t>Restricted cash and other assets</t>
  </si>
  <si>
    <t>Cash flows from investing activities</t>
  </si>
  <si>
    <t>CASH FLOW FROM FINANCING ACTIVITIES</t>
  </si>
  <si>
    <t>Proceeds from loans and debt</t>
  </si>
  <si>
    <t>Payments of loans and debt</t>
  </si>
  <si>
    <t>Financial leases</t>
  </si>
  <si>
    <t>Interest paid</t>
  </si>
  <si>
    <t>Dividends paid to owners</t>
  </si>
  <si>
    <t>Cash flows from financing activities</t>
  </si>
  <si>
    <t>Net increase (decrease) in cash and cash equivalents</t>
  </si>
  <si>
    <t>Exchange gains (losses) in cash and cash equivalents</t>
  </si>
  <si>
    <t>Cash and cash equivalents at the beginning of the period</t>
  </si>
  <si>
    <t>Cash and cash equivalents at the end of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</si>
</sst>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00\)"/>
    <numFmt numFmtId="167" formatCode="#,##0.0000;\(#,##0.0000\)"/>
    <numFmt numFmtId="168" formatCode="_(* #,##0.00_);_(* \(#,##0.00\);_(* &quot;-&quot;??_);_(@_)"/>
    <numFmt numFmtId="169" formatCode="_-* #,##0.00000_-;\-* #,##0.00000_-;_-* &quot;-&quot;??_-;_-@_-"/>
    <numFmt numFmtId="170" formatCode="0.00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vertAlign val="superscript"/>
      <sz val="11"/>
      <color theme="1"/>
      <name val="Calibri"/>
      <family val="2"/>
    </font>
    <font>
      <b/>
      <sz val="11"/>
      <color rgb="FFC22828"/>
      <name val="Calibri"/>
      <family val="2"/>
      <scheme val="minor"/>
    </font>
    <font>
      <sz val="11"/>
      <color rgb="FFC22828"/>
      <name val="Calibri"/>
      <family val="2"/>
      <scheme val="minor"/>
    </font>
    <font>
      <b/>
      <sz val="11"/>
      <name val="Calibri"/>
      <family val="2"/>
      <scheme val="minor"/>
    </font>
    <font>
      <sz val="9"/>
      <color indexed="8"/>
      <name val="Calibri"/>
      <family val="2"/>
      <scheme val="minor"/>
    </font>
    <font>
      <b/>
      <vertAlign val="subscript"/>
      <sz val="11"/>
      <color theme="1"/>
      <name val="Calibri"/>
      <family val="2"/>
    </font>
    <font>
      <sz val="9"/>
      <color rgb="FF7F7F7F"/>
      <name val="Calibri"/>
      <family val="2"/>
      <scheme val="minor"/>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168" fontId="1" fillId="0" borderId="0" applyFont="0" applyFill="0" applyBorder="0" applyAlignment="0" applyProtection="0"/>
  </cellStyleXfs>
  <cellXfs count="48">
    <xf numFmtId="0" fontId="0" fillId="0" borderId="0" xfId="0"/>
    <xf numFmtId="0" fontId="5" fillId="0" borderId="0" xfId="0" applyFont="1"/>
    <xf numFmtId="0" fontId="6" fillId="0" borderId="1" xfId="0" applyFont="1" applyBorder="1"/>
    <xf numFmtId="0" fontId="0" fillId="0" borderId="1" xfId="0" applyBorder="1"/>
    <xf numFmtId="0" fontId="3" fillId="0" borderId="0" xfId="0" applyFont="1"/>
    <xf numFmtId="0" fontId="1" fillId="0" borderId="0" xfId="0" quotePrefix="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0" fillId="0" borderId="2" xfId="0" applyBorder="1"/>
    <xf numFmtId="0" fontId="3" fillId="0" borderId="2" xfId="0" quotePrefix="1" applyFont="1" applyBorder="1" applyAlignment="1">
      <alignment horizontal="center"/>
    </xf>
    <xf numFmtId="0" fontId="7" fillId="0" borderId="2" xfId="0" quotePrefix="1" applyFont="1" applyBorder="1" applyAlignment="1">
      <alignment horizontal="center"/>
    </xf>
    <xf numFmtId="0" fontId="9" fillId="0" borderId="0" xfId="0" applyFont="1"/>
    <xf numFmtId="164" fontId="0" fillId="0" borderId="0" xfId="0" applyNumberFormat="1"/>
    <xf numFmtId="0" fontId="10" fillId="0" borderId="0" xfId="0" applyFont="1"/>
    <xf numFmtId="165" fontId="0" fillId="0" borderId="0" xfId="0" applyNumberFormat="1"/>
    <xf numFmtId="0" fontId="3" fillId="0" borderId="3" xfId="0" applyFont="1" applyBorder="1"/>
    <xf numFmtId="164" fontId="3" fillId="0" borderId="3" xfId="0" applyNumberFormat="1" applyFont="1" applyBorder="1"/>
    <xf numFmtId="165" fontId="3" fillId="0" borderId="3" xfId="0" applyNumberFormat="1" applyFont="1" applyBorder="1"/>
    <xf numFmtId="0" fontId="3" fillId="0" borderId="4" xfId="0" applyFont="1" applyBorder="1"/>
    <xf numFmtId="0" fontId="0" fillId="0" borderId="4" xfId="0" applyBorder="1"/>
    <xf numFmtId="164" fontId="3" fillId="0" borderId="4" xfId="0" applyNumberFormat="1" applyFont="1" applyBorder="1"/>
    <xf numFmtId="165" fontId="3" fillId="0" borderId="4" xfId="0" applyNumberFormat="1" applyFont="1" applyBorder="1"/>
    <xf numFmtId="164" fontId="11" fillId="0" borderId="0" xfId="0" applyNumberFormat="1" applyFont="1"/>
    <xf numFmtId="164" fontId="3" fillId="0" borderId="0" xfId="0" applyNumberFormat="1" applyFont="1"/>
    <xf numFmtId="165" fontId="3" fillId="0" borderId="0" xfId="0" applyNumberFormat="1" applyFont="1"/>
    <xf numFmtId="166" fontId="0" fillId="0" borderId="0" xfId="0" applyNumberFormat="1"/>
    <xf numFmtId="0" fontId="12" fillId="0" borderId="0" xfId="0" quotePrefix="1" applyFont="1"/>
    <xf numFmtId="0" fontId="12" fillId="0" borderId="0" xfId="0" applyFont="1"/>
    <xf numFmtId="0" fontId="12" fillId="0" borderId="0" xfId="0" applyFont="1" applyAlignment="1">
      <alignment horizontal="left" wrapText="1"/>
    </xf>
    <xf numFmtId="0" fontId="12" fillId="0" borderId="0" xfId="0" quotePrefix="1" applyFont="1" applyAlignment="1">
      <alignment horizontal="left" wrapText="1"/>
    </xf>
    <xf numFmtId="0" fontId="2" fillId="0" borderId="0" xfId="0" applyFont="1"/>
    <xf numFmtId="167" fontId="0" fillId="0" borderId="0" xfId="0" applyNumberFormat="1"/>
    <xf numFmtId="0" fontId="0" fillId="0" borderId="5" xfId="0" applyBorder="1"/>
    <xf numFmtId="164" fontId="0" fillId="0" borderId="5" xfId="0" applyNumberFormat="1" applyBorder="1"/>
    <xf numFmtId="165" fontId="0" fillId="0" borderId="5" xfId="0" applyNumberFormat="1" applyBorder="1"/>
    <xf numFmtId="169" fontId="0" fillId="0" borderId="0" xfId="1" applyNumberFormat="1" applyFont="1"/>
    <xf numFmtId="0" fontId="3" fillId="0" borderId="1" xfId="0" applyFont="1" applyBorder="1"/>
    <xf numFmtId="164" fontId="3" fillId="0" borderId="1" xfId="0" applyNumberFormat="1" applyFont="1" applyBorder="1"/>
    <xf numFmtId="165" fontId="3" fillId="0" borderId="1" xfId="0" applyNumberFormat="1" applyFont="1" applyBorder="1"/>
    <xf numFmtId="0" fontId="14" fillId="0" borderId="0" xfId="0" applyFont="1" applyAlignment="1">
      <alignment horizontal="left" wrapText="1"/>
    </xf>
    <xf numFmtId="170" fontId="0" fillId="0" borderId="0" xfId="0" applyNumberFormat="1"/>
    <xf numFmtId="0" fontId="4" fillId="0" borderId="0" xfId="0" applyFont="1"/>
    <xf numFmtId="0" fontId="3" fillId="0" borderId="5" xfId="0" applyFont="1" applyBorder="1"/>
    <xf numFmtId="164" fontId="3" fillId="0" borderId="5" xfId="0" applyNumberFormat="1" applyFont="1" applyBorder="1"/>
    <xf numFmtId="165" fontId="3" fillId="0" borderId="5" xfId="0" applyNumberFormat="1" applyFont="1" applyBorder="1"/>
    <xf numFmtId="0" fontId="3" fillId="0" borderId="6" xfId="0" applyFont="1" applyBorder="1"/>
    <xf numFmtId="164" fontId="3" fillId="0" borderId="6" xfId="0" applyNumberFormat="1" applyFont="1" applyBorder="1"/>
    <xf numFmtId="165" fontId="3" fillId="0" borderId="6"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273843</xdr:colOff>
      <xdr:row>2</xdr:row>
      <xdr:rowOff>21431</xdr:rowOff>
    </xdr:from>
    <xdr:to>
      <xdr:col>10</xdr:col>
      <xdr:colOff>571499</xdr:colOff>
      <xdr:row>4</xdr:row>
      <xdr:rowOff>219074</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8B2793E8-B4EC-44F3-A5FC-2E06870915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1618" y="402431"/>
          <a:ext cx="1278731" cy="683418"/>
        </a:xfrm>
        <a:prstGeom prst="rect">
          <a:avLst/>
        </a:prstGeom>
        <a:noFill/>
        <a:ln>
          <a:noFill/>
        </a:ln>
      </xdr:spPr>
    </xdr:pic>
    <xdr:clientData/>
  </xdr:twoCellAnchor>
  <xdr:twoCellAnchor>
    <xdr:from>
      <xdr:col>8</xdr:col>
      <xdr:colOff>29369</xdr:colOff>
      <xdr:row>0</xdr:row>
      <xdr:rowOff>7930</xdr:rowOff>
    </xdr:from>
    <xdr:to>
      <xdr:col>8</xdr:col>
      <xdr:colOff>29370</xdr:colOff>
      <xdr:row>56</xdr:row>
      <xdr:rowOff>142872</xdr:rowOff>
    </xdr:to>
    <xdr:cxnSp macro="">
      <xdr:nvCxnSpPr>
        <xdr:cNvPr id="3" name="Straight Connector 2">
          <a:extLst>
            <a:ext uri="{FF2B5EF4-FFF2-40B4-BE49-F238E27FC236}">
              <a16:creationId xmlns:a16="http://schemas.microsoft.com/office/drawing/2014/main" id="{D59504BC-86C8-402D-BF47-6AF2A73F36B5}"/>
            </a:ext>
          </a:extLst>
        </xdr:cNvPr>
        <xdr:cNvCxnSpPr/>
      </xdr:nvCxnSpPr>
      <xdr:spPr>
        <a:xfrm>
          <a:off x="8754269" y="7930"/>
          <a:ext cx="1" cy="10926767"/>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607223</xdr:colOff>
      <xdr:row>2</xdr:row>
      <xdr:rowOff>116417</xdr:rowOff>
    </xdr:from>
    <xdr:to>
      <xdr:col>13</xdr:col>
      <xdr:colOff>821535</xdr:colOff>
      <xdr:row>4</xdr:row>
      <xdr:rowOff>230717</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7B738CB7-2603-4688-A836-9AA8CB6625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4123" y="497417"/>
          <a:ext cx="1081087" cy="600075"/>
        </a:xfrm>
        <a:prstGeom prst="rect">
          <a:avLst/>
        </a:prstGeom>
        <a:noFill/>
        <a:ln>
          <a:noFill/>
        </a:ln>
      </xdr:spPr>
    </xdr:pic>
    <xdr:clientData/>
  </xdr:twoCellAnchor>
  <xdr:twoCellAnchor>
    <xdr:from>
      <xdr:col>11</xdr:col>
      <xdr:colOff>89962</xdr:colOff>
      <xdr:row>5</xdr:row>
      <xdr:rowOff>31750</xdr:rowOff>
    </xdr:from>
    <xdr:to>
      <xdr:col>11</xdr:col>
      <xdr:colOff>89963</xdr:colOff>
      <xdr:row>31</xdr:row>
      <xdr:rowOff>5080</xdr:rowOff>
    </xdr:to>
    <xdr:cxnSp macro="">
      <xdr:nvCxnSpPr>
        <xdr:cNvPr id="3" name="Straight Connector 2">
          <a:extLst>
            <a:ext uri="{FF2B5EF4-FFF2-40B4-BE49-F238E27FC236}">
              <a16:creationId xmlns:a16="http://schemas.microsoft.com/office/drawing/2014/main" id="{169BD93E-EE7A-444F-928E-A9A72E33FB84}"/>
            </a:ext>
          </a:extLst>
        </xdr:cNvPr>
        <xdr:cNvCxnSpPr/>
      </xdr:nvCxnSpPr>
      <xdr:spPr>
        <a:xfrm>
          <a:off x="9357787" y="1174750"/>
          <a:ext cx="1" cy="504063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547693</xdr:colOff>
      <xdr:row>2</xdr:row>
      <xdr:rowOff>85725</xdr:rowOff>
    </xdr:from>
    <xdr:to>
      <xdr:col>13</xdr:col>
      <xdr:colOff>821531</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DD462116-B300-4FF4-A752-8A91C064C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06218" y="466725"/>
          <a:ext cx="1102513" cy="619125"/>
        </a:xfrm>
        <a:prstGeom prst="rect">
          <a:avLst/>
        </a:prstGeom>
        <a:noFill/>
        <a:ln>
          <a:noFill/>
        </a:ln>
      </xdr:spPr>
    </xdr:pic>
    <xdr:clientData/>
  </xdr:twoCellAnchor>
  <xdr:twoCellAnchor>
    <xdr:from>
      <xdr:col>11</xdr:col>
      <xdr:colOff>123826</xdr:colOff>
      <xdr:row>5</xdr:row>
      <xdr:rowOff>9525</xdr:rowOff>
    </xdr:from>
    <xdr:to>
      <xdr:col>11</xdr:col>
      <xdr:colOff>123827</xdr:colOff>
      <xdr:row>47</xdr:row>
      <xdr:rowOff>177300</xdr:rowOff>
    </xdr:to>
    <xdr:cxnSp macro="">
      <xdr:nvCxnSpPr>
        <xdr:cNvPr id="3" name="Straight Connector 2">
          <a:extLst>
            <a:ext uri="{FF2B5EF4-FFF2-40B4-BE49-F238E27FC236}">
              <a16:creationId xmlns:a16="http://schemas.microsoft.com/office/drawing/2014/main" id="{FDA2BB1E-350A-4338-BBD7-9114FDFED084}"/>
            </a:ext>
          </a:extLst>
        </xdr:cNvPr>
        <xdr:cNvCxnSpPr/>
      </xdr:nvCxnSpPr>
      <xdr:spPr>
        <a:xfrm>
          <a:off x="10963276" y="1152525"/>
          <a:ext cx="1" cy="8064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Investor%20Relations\Reportes%20Trimestrales%20Sigma\Reportes%20Trimestrales%202023\3Q23\EEFF\EEFF%20Q3%202023_apendices%20v2.xlsx" TargetMode="External"/><Relationship Id="rId1" Type="http://schemas.openxmlformats.org/officeDocument/2006/relationships/externalLinkPath" Target="file:///Y:\Investor%20Relations\Reportes%20Trimestrales%20Sigma\Reportes%20Trimestrales%202023\3Q23\EEFF\EEFF%20Q3%202023_apendic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G Trim ESP"/>
      <sheetName val="BG Trim ING"/>
      <sheetName val="ER Trim ESP"/>
      <sheetName val="ER Trim ING"/>
      <sheetName val="FE Trim ESP"/>
      <sheetName val="Sheet1"/>
      <sheetName val="FE Trim ING"/>
      <sheetName val="BG Est"/>
      <sheetName val="ER Est"/>
      <sheetName val="Ventas Ext y EBITDA"/>
      <sheetName val="DNC"/>
    </sheetNames>
    <sheetDataSet>
      <sheetData sheetId="0">
        <row r="11">
          <cell r="L11">
            <v>-146797</v>
          </cell>
          <cell r="M11">
            <v>-21</v>
          </cell>
        </row>
        <row r="12">
          <cell r="L12">
            <v>49</v>
          </cell>
          <cell r="M12">
            <v>15.3</v>
          </cell>
        </row>
        <row r="13">
          <cell r="L13">
            <v>109048</v>
          </cell>
          <cell r="M13">
            <v>25.4</v>
          </cell>
        </row>
        <row r="14">
          <cell r="L14">
            <v>9653</v>
          </cell>
          <cell r="M14">
            <v>44.8</v>
          </cell>
        </row>
        <row r="15">
          <cell r="L15">
            <v>2571</v>
          </cell>
          <cell r="M15">
            <v>0.3</v>
          </cell>
        </row>
        <row r="16">
          <cell r="L16">
            <v>10012</v>
          </cell>
          <cell r="M16">
            <v>6.7</v>
          </cell>
        </row>
        <row r="17">
          <cell r="L17">
            <v>9345</v>
          </cell>
          <cell r="M17">
            <v>1857.9</v>
          </cell>
        </row>
        <row r="18">
          <cell r="L18">
            <v>-6119</v>
          </cell>
          <cell r="M18">
            <v>-0.3</v>
          </cell>
        </row>
        <row r="21">
          <cell r="L21">
            <v>152067</v>
          </cell>
          <cell r="M21">
            <v>10.4</v>
          </cell>
        </row>
        <row r="22">
          <cell r="L22">
            <v>12857</v>
          </cell>
          <cell r="M22">
            <v>2.1</v>
          </cell>
        </row>
        <row r="23">
          <cell r="L23">
            <v>50795</v>
          </cell>
          <cell r="M23">
            <v>55.9</v>
          </cell>
        </row>
        <row r="24">
          <cell r="L24">
            <v>101136</v>
          </cell>
          <cell r="M24">
            <v>16.7</v>
          </cell>
        </row>
        <row r="25">
          <cell r="L25">
            <v>22612</v>
          </cell>
          <cell r="M25">
            <v>21.7</v>
          </cell>
        </row>
        <row r="26">
          <cell r="L26">
            <v>-6684</v>
          </cell>
          <cell r="M26">
            <v>-24.3</v>
          </cell>
        </row>
        <row r="27">
          <cell r="L27">
            <v>-78</v>
          </cell>
          <cell r="M27">
            <v>-1.2</v>
          </cell>
        </row>
        <row r="28">
          <cell r="L28">
            <v>3621</v>
          </cell>
          <cell r="M28">
            <v>58</v>
          </cell>
        </row>
        <row r="29">
          <cell r="L29">
            <v>-320</v>
          </cell>
          <cell r="M29">
            <v>-100</v>
          </cell>
        </row>
        <row r="30">
          <cell r="L30">
            <v>336006</v>
          </cell>
          <cell r="M30">
            <v>11.5</v>
          </cell>
        </row>
        <row r="32">
          <cell r="L32">
            <v>329887</v>
          </cell>
          <cell r="M32">
            <v>6.4</v>
          </cell>
        </row>
        <row r="36">
          <cell r="L36">
            <v>635099</v>
          </cell>
          <cell r="M36">
            <v>0</v>
          </cell>
        </row>
        <row r="37">
          <cell r="L37">
            <v>2767</v>
          </cell>
          <cell r="M37">
            <v>9.1999999999999993</v>
          </cell>
        </row>
        <row r="38">
          <cell r="L38">
            <v>-400</v>
          </cell>
          <cell r="M38">
            <v>-1.8</v>
          </cell>
        </row>
        <row r="39">
          <cell r="L39">
            <v>30622</v>
          </cell>
          <cell r="M39">
            <v>2.2000000000000002</v>
          </cell>
        </row>
        <row r="40">
          <cell r="L40">
            <v>79327</v>
          </cell>
          <cell r="M40">
            <v>277</v>
          </cell>
        </row>
        <row r="41">
          <cell r="L41">
            <v>7039</v>
          </cell>
          <cell r="M41">
            <v>216.3</v>
          </cell>
        </row>
        <row r="42">
          <cell r="L42">
            <v>60918</v>
          </cell>
          <cell r="M42">
            <v>255.5</v>
          </cell>
        </row>
        <row r="43">
          <cell r="L43">
            <v>12363</v>
          </cell>
          <cell r="M43">
            <v>9.5</v>
          </cell>
        </row>
        <row r="44">
          <cell r="L44">
            <v>827735</v>
          </cell>
          <cell r="M44">
            <v>51.1</v>
          </cell>
        </row>
        <row r="47">
          <cell r="L47">
            <v>-482222</v>
          </cell>
          <cell r="M47">
            <v>-21.5</v>
          </cell>
        </row>
        <row r="48">
          <cell r="L48">
            <v>-9468</v>
          </cell>
          <cell r="M48">
            <v>-79.5</v>
          </cell>
        </row>
        <row r="49">
          <cell r="L49">
            <v>51707</v>
          </cell>
          <cell r="M49">
            <v>68.2</v>
          </cell>
        </row>
        <row r="50">
          <cell r="L50">
            <v>-18379</v>
          </cell>
          <cell r="M50">
            <v>-9.6999999999999993</v>
          </cell>
        </row>
        <row r="51">
          <cell r="L51">
            <v>27687</v>
          </cell>
          <cell r="M51">
            <v>41.8</v>
          </cell>
        </row>
        <row r="52">
          <cell r="L52">
            <v>-3245</v>
          </cell>
          <cell r="M52">
            <v>-89.7</v>
          </cell>
        </row>
        <row r="53">
          <cell r="L53">
            <v>-51640</v>
          </cell>
          <cell r="M53">
            <v>-100</v>
          </cell>
        </row>
        <row r="54">
          <cell r="L54">
            <v>9511</v>
          </cell>
          <cell r="M54">
            <v>0</v>
          </cell>
        </row>
        <row r="55">
          <cell r="L55">
            <v>1089</v>
          </cell>
          <cell r="M55">
            <v>62.9</v>
          </cell>
        </row>
        <row r="56">
          <cell r="L56">
            <v>-474960</v>
          </cell>
          <cell r="M56">
            <v>-17.899999999999999</v>
          </cell>
        </row>
        <row r="58">
          <cell r="L58">
            <v>352775</v>
          </cell>
          <cell r="M58">
            <v>8.3000000000000007</v>
          </cell>
        </row>
        <row r="61">
          <cell r="L61">
            <v>-26415</v>
          </cell>
          <cell r="M61">
            <v>-2.9</v>
          </cell>
        </row>
        <row r="62">
          <cell r="L62">
            <v>3527</v>
          </cell>
          <cell r="M62">
            <v>0</v>
          </cell>
        </row>
        <row r="63">
          <cell r="L63">
            <v>-22888</v>
          </cell>
          <cell r="M63">
            <v>-2.5</v>
          </cell>
        </row>
        <row r="64">
          <cell r="L64">
            <v>329887</v>
          </cell>
          <cell r="M64">
            <v>6.4</v>
          </cell>
        </row>
      </sheetData>
      <sheetData sheetId="1"/>
      <sheetData sheetId="2"/>
      <sheetData sheetId="3"/>
      <sheetData sheetId="4"/>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0AFD-26F4-41F4-B0D8-26DCAC3F313E}">
  <sheetPr>
    <pageSetUpPr fitToPage="1"/>
  </sheetPr>
  <dimension ref="A1:W74"/>
  <sheetViews>
    <sheetView showGridLines="0" topLeftCell="A2" zoomScale="80" zoomScaleNormal="80" workbookViewId="0">
      <selection activeCell="D25" sqref="D25"/>
    </sheetView>
  </sheetViews>
  <sheetFormatPr defaultColWidth="0" defaultRowHeight="15" customHeight="1" zeroHeight="1" x14ac:dyDescent="0.25"/>
  <cols>
    <col min="1" max="1" width="12.85546875" customWidth="1"/>
    <col min="2" max="2" width="3.7109375" customWidth="1"/>
    <col min="3" max="3" width="2.7109375" customWidth="1"/>
    <col min="4" max="4" width="62.85546875" customWidth="1"/>
    <col min="5" max="5" width="14.85546875" customWidth="1"/>
    <col min="6" max="6" width="13.5703125" customWidth="1"/>
    <col min="7" max="7" width="11.5703125" customWidth="1"/>
    <col min="8" max="8" width="8.7109375" customWidth="1"/>
    <col min="9" max="9" width="2.140625" customWidth="1"/>
    <col min="10" max="10" width="14.7109375" customWidth="1"/>
    <col min="11" max="11" width="10.140625" bestFit="1" customWidth="1"/>
    <col min="12" max="12" width="9.5703125" customWidth="1"/>
    <col min="13" max="13" width="8.7109375" customWidth="1"/>
    <col min="14" max="14" width="9.140625" customWidth="1"/>
    <col min="24" max="16384" width="9.140625" hidden="1"/>
  </cols>
  <sheetData>
    <row r="1" spans="3:13" x14ac:dyDescent="0.25"/>
    <row r="2" spans="3:13" x14ac:dyDescent="0.25"/>
    <row r="3" spans="3:13" x14ac:dyDescent="0.25"/>
    <row r="4" spans="3:13" ht="23.25" x14ac:dyDescent="0.35">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5" t="s">
        <v>3</v>
      </c>
      <c r="F7" s="5"/>
      <c r="G7" s="6" t="s">
        <v>4</v>
      </c>
      <c r="H7" s="6"/>
      <c r="I7" s="7"/>
      <c r="J7" s="5" t="s">
        <v>5</v>
      </c>
      <c r="K7" s="5"/>
      <c r="L7" s="6" t="s">
        <v>4</v>
      </c>
      <c r="M7" s="6"/>
    </row>
    <row r="8" spans="3:13" ht="18" thickBot="1" x14ac:dyDescent="0.3">
      <c r="C8" s="8"/>
      <c r="D8" s="8"/>
      <c r="E8" s="9" t="s">
        <v>6</v>
      </c>
      <c r="F8" s="9" t="s">
        <v>7</v>
      </c>
      <c r="G8" s="10" t="s">
        <v>8</v>
      </c>
      <c r="H8" s="10" t="s">
        <v>9</v>
      </c>
      <c r="I8" s="10"/>
      <c r="J8" s="9" t="s">
        <v>10</v>
      </c>
      <c r="K8" s="9" t="s">
        <v>11</v>
      </c>
      <c r="L8" s="10" t="s">
        <v>8</v>
      </c>
      <c r="M8" s="10" t="s">
        <v>9</v>
      </c>
    </row>
    <row r="9" spans="3:13" ht="15.75" thickTop="1" x14ac:dyDescent="0.25">
      <c r="C9" s="11" t="s">
        <v>12</v>
      </c>
      <c r="E9" s="12"/>
      <c r="F9" s="12"/>
      <c r="G9" s="12"/>
      <c r="H9" s="12"/>
      <c r="I9" s="12"/>
      <c r="J9" s="12"/>
      <c r="K9" s="12"/>
      <c r="L9" s="12"/>
      <c r="M9" s="12"/>
    </row>
    <row r="10" spans="3:13" x14ac:dyDescent="0.25">
      <c r="C10" s="13"/>
      <c r="D10" s="13" t="s">
        <v>13</v>
      </c>
      <c r="E10" s="12"/>
      <c r="F10" s="12"/>
      <c r="G10" s="12"/>
      <c r="H10" s="12"/>
      <c r="I10" s="12"/>
      <c r="J10" s="12"/>
      <c r="K10" s="12"/>
      <c r="L10" s="12"/>
      <c r="M10" s="12"/>
    </row>
    <row r="11" spans="3:13" x14ac:dyDescent="0.25">
      <c r="D11" t="s">
        <v>14</v>
      </c>
      <c r="E11" s="12">
        <v>9724319</v>
      </c>
      <c r="F11" s="12">
        <v>14187750</v>
      </c>
      <c r="G11" s="12">
        <v>-4463431</v>
      </c>
      <c r="H11" s="14">
        <v>-31.5</v>
      </c>
      <c r="I11" s="14"/>
      <c r="J11" s="12">
        <v>551907</v>
      </c>
      <c r="K11" s="12">
        <v>698704</v>
      </c>
      <c r="L11" s="12">
        <f>+'[1]BG Trim ESP'!L11</f>
        <v>-146797</v>
      </c>
      <c r="M11" s="14">
        <f>+'[1]BG Trim ESP'!M11</f>
        <v>-21</v>
      </c>
    </row>
    <row r="12" spans="3:13" x14ac:dyDescent="0.25">
      <c r="D12" t="s">
        <v>15</v>
      </c>
      <c r="E12" s="12">
        <v>6500</v>
      </c>
      <c r="F12" s="12">
        <v>6500</v>
      </c>
      <c r="G12" s="12">
        <v>0</v>
      </c>
      <c r="H12" s="14">
        <v>0</v>
      </c>
      <c r="I12" s="14"/>
      <c r="J12" s="12">
        <v>369</v>
      </c>
      <c r="K12" s="12">
        <v>320</v>
      </c>
      <c r="L12" s="12">
        <f>+'[1]BG Trim ESP'!L12</f>
        <v>49</v>
      </c>
      <c r="M12" s="14">
        <f>+'[1]BG Trim ESP'!M12</f>
        <v>15.3</v>
      </c>
    </row>
    <row r="13" spans="3:13" x14ac:dyDescent="0.25">
      <c r="D13" t="s">
        <v>16</v>
      </c>
      <c r="E13" s="12">
        <v>9492076</v>
      </c>
      <c r="F13" s="12">
        <v>8724946</v>
      </c>
      <c r="G13" s="12">
        <v>767130</v>
      </c>
      <c r="H13" s="14">
        <v>8.8000000000000007</v>
      </c>
      <c r="I13" s="14"/>
      <c r="J13" s="12">
        <v>538726</v>
      </c>
      <c r="K13" s="12">
        <v>429678</v>
      </c>
      <c r="L13" s="12">
        <f>+'[1]BG Trim ESP'!L13</f>
        <v>109048</v>
      </c>
      <c r="M13" s="14">
        <f>+'[1]BG Trim ESP'!M13</f>
        <v>25.4</v>
      </c>
    </row>
    <row r="14" spans="3:13" x14ac:dyDescent="0.25">
      <c r="D14" t="s">
        <v>17</v>
      </c>
      <c r="E14" s="12">
        <v>549976</v>
      </c>
      <c r="F14" s="12">
        <v>437820</v>
      </c>
      <c r="G14" s="12">
        <v>112156</v>
      </c>
      <c r="H14" s="14">
        <v>25.6</v>
      </c>
      <c r="I14" s="14"/>
      <c r="J14" s="12">
        <v>31214</v>
      </c>
      <c r="K14" s="12">
        <v>21561</v>
      </c>
      <c r="L14" s="12">
        <f>+'[1]BG Trim ESP'!L14</f>
        <v>9653</v>
      </c>
      <c r="M14" s="14">
        <f>+'[1]BG Trim ESP'!M14</f>
        <v>44.8</v>
      </c>
    </row>
    <row r="15" spans="3:13" x14ac:dyDescent="0.25">
      <c r="D15" t="s">
        <v>18</v>
      </c>
      <c r="E15" s="12">
        <v>16651767</v>
      </c>
      <c r="F15" s="12">
        <v>19138313</v>
      </c>
      <c r="G15" s="12">
        <v>-2486546</v>
      </c>
      <c r="H15" s="14">
        <v>-13</v>
      </c>
      <c r="I15" s="14"/>
      <c r="J15" s="12">
        <v>945076</v>
      </c>
      <c r="K15" s="12">
        <v>942505</v>
      </c>
      <c r="L15" s="12">
        <f>+'[1]BG Trim ESP'!L15</f>
        <v>2571</v>
      </c>
      <c r="M15" s="14">
        <f>+'[1]BG Trim ESP'!M15</f>
        <v>0.3</v>
      </c>
    </row>
    <row r="16" spans="3:13" x14ac:dyDescent="0.25">
      <c r="D16" t="s">
        <v>19</v>
      </c>
      <c r="E16" s="12">
        <v>2804254</v>
      </c>
      <c r="F16" s="12">
        <v>3028494</v>
      </c>
      <c r="G16" s="12">
        <v>-224240</v>
      </c>
      <c r="H16" s="14">
        <v>-7.4</v>
      </c>
      <c r="I16" s="14"/>
      <c r="J16" s="12">
        <v>159156</v>
      </c>
      <c r="K16" s="12">
        <v>149144</v>
      </c>
      <c r="L16" s="12">
        <f>+'[1]BG Trim ESP'!L16</f>
        <v>10012</v>
      </c>
      <c r="M16" s="14">
        <f>+'[1]BG Trim ESP'!M16</f>
        <v>6.7</v>
      </c>
    </row>
    <row r="17" spans="3:13" ht="15.75" thickBot="1" x14ac:dyDescent="0.3">
      <c r="D17" t="s">
        <v>20</v>
      </c>
      <c r="E17" s="12">
        <v>173522</v>
      </c>
      <c r="F17" s="12">
        <v>10224</v>
      </c>
      <c r="G17" s="12">
        <v>163298</v>
      </c>
      <c r="H17" s="14">
        <v>1597.2</v>
      </c>
      <c r="I17" s="14"/>
      <c r="J17" s="12">
        <v>9848</v>
      </c>
      <c r="K17" s="12">
        <v>503</v>
      </c>
      <c r="L17" s="12">
        <f>+'[1]BG Trim ESP'!L17</f>
        <v>9345</v>
      </c>
      <c r="M17" s="14">
        <f>+'[1]BG Trim ESP'!M17</f>
        <v>1857.9</v>
      </c>
    </row>
    <row r="18" spans="3:13" ht="15.75" thickBot="1" x14ac:dyDescent="0.3">
      <c r="D18" s="15" t="s">
        <v>21</v>
      </c>
      <c r="E18" s="16">
        <v>39402414</v>
      </c>
      <c r="F18" s="16">
        <v>45534047</v>
      </c>
      <c r="G18" s="16">
        <v>-6131633</v>
      </c>
      <c r="H18" s="17">
        <v>-13.5</v>
      </c>
      <c r="I18" s="17"/>
      <c r="J18" s="16">
        <v>2236296</v>
      </c>
      <c r="K18" s="16">
        <v>2242415</v>
      </c>
      <c r="L18" s="16">
        <f>+'[1]BG Trim ESP'!L18</f>
        <v>-6119</v>
      </c>
      <c r="M18" s="17">
        <f>+'[1]BG Trim ESP'!M18</f>
        <v>-0.3</v>
      </c>
    </row>
    <row r="19" spans="3:13" x14ac:dyDescent="0.25">
      <c r="E19" s="12"/>
      <c r="F19" s="12"/>
      <c r="G19" s="12"/>
      <c r="H19" s="12"/>
      <c r="I19" s="12"/>
      <c r="J19" s="12"/>
      <c r="K19" s="12"/>
      <c r="L19" s="12"/>
      <c r="M19" s="12"/>
    </row>
    <row r="20" spans="3:13" x14ac:dyDescent="0.25">
      <c r="C20" s="13"/>
      <c r="D20" s="13" t="s">
        <v>22</v>
      </c>
      <c r="E20" s="12"/>
      <c r="F20" s="12"/>
      <c r="G20" s="12"/>
      <c r="H20" s="12"/>
      <c r="I20" s="12"/>
      <c r="J20" s="12"/>
      <c r="K20" s="12"/>
      <c r="L20" s="12"/>
      <c r="M20" s="12"/>
    </row>
    <row r="21" spans="3:13" x14ac:dyDescent="0.25">
      <c r="D21" t="s">
        <v>23</v>
      </c>
      <c r="E21" s="12">
        <v>28512560</v>
      </c>
      <c r="F21" s="12">
        <v>29771792</v>
      </c>
      <c r="G21" s="12">
        <v>-1259232</v>
      </c>
      <c r="H21" s="14">
        <v>-4.2</v>
      </c>
      <c r="I21" s="14"/>
      <c r="J21" s="12">
        <v>1618239</v>
      </c>
      <c r="K21" s="12">
        <v>1466172</v>
      </c>
      <c r="L21" s="12">
        <f>+'[1]BG Trim ESP'!L21</f>
        <v>152067</v>
      </c>
      <c r="M21" s="14">
        <f>+'[1]BG Trim ESP'!M21</f>
        <v>10.4</v>
      </c>
    </row>
    <row r="22" spans="3:13" x14ac:dyDescent="0.25">
      <c r="D22" t="s">
        <v>24</v>
      </c>
      <c r="E22" s="12">
        <v>11235456</v>
      </c>
      <c r="F22" s="12">
        <v>12687355</v>
      </c>
      <c r="G22" s="12">
        <v>-1451899</v>
      </c>
      <c r="H22" s="14">
        <v>-11.4</v>
      </c>
      <c r="I22" s="14"/>
      <c r="J22" s="12">
        <v>637672</v>
      </c>
      <c r="K22" s="12">
        <v>624815</v>
      </c>
      <c r="L22" s="12">
        <f>+'[1]BG Trim ESP'!L22</f>
        <v>12857</v>
      </c>
      <c r="M22" s="14">
        <f>+'[1]BG Trim ESP'!M22</f>
        <v>2.1</v>
      </c>
    </row>
    <row r="23" spans="3:13" x14ac:dyDescent="0.25">
      <c r="D23" t="s">
        <v>25</v>
      </c>
      <c r="E23" s="12">
        <v>2497336</v>
      </c>
      <c r="F23" s="12">
        <v>1846658</v>
      </c>
      <c r="G23" s="12">
        <v>650678</v>
      </c>
      <c r="H23" s="14">
        <v>35.200000000000003</v>
      </c>
      <c r="I23" s="14"/>
      <c r="J23" s="12">
        <v>141737</v>
      </c>
      <c r="K23" s="12">
        <v>90942</v>
      </c>
      <c r="L23" s="12">
        <f>+'[1]BG Trim ESP'!L23</f>
        <v>50795</v>
      </c>
      <c r="M23" s="14">
        <f>+'[1]BG Trim ESP'!M23</f>
        <v>55.9</v>
      </c>
    </row>
    <row r="24" spans="3:13" x14ac:dyDescent="0.25">
      <c r="D24" t="s">
        <v>26</v>
      </c>
      <c r="E24" s="12">
        <v>12461328</v>
      </c>
      <c r="F24" s="12">
        <v>12307546</v>
      </c>
      <c r="G24" s="12">
        <v>153782</v>
      </c>
      <c r="H24" s="14">
        <v>1.2</v>
      </c>
      <c r="I24" s="14"/>
      <c r="J24" s="12">
        <v>707246</v>
      </c>
      <c r="K24" s="12">
        <v>606110</v>
      </c>
      <c r="L24" s="12">
        <f>+'[1]BG Trim ESP'!L24</f>
        <v>101136</v>
      </c>
      <c r="M24" s="14">
        <f>+'[1]BG Trim ESP'!M24</f>
        <v>16.7</v>
      </c>
    </row>
    <row r="25" spans="3:13" x14ac:dyDescent="0.25">
      <c r="D25" t="s">
        <v>27</v>
      </c>
      <c r="E25" s="12">
        <v>2236426</v>
      </c>
      <c r="F25" s="12">
        <v>2118237</v>
      </c>
      <c r="G25" s="12">
        <v>118189</v>
      </c>
      <c r="H25" s="14">
        <v>5.6</v>
      </c>
      <c r="I25" s="14"/>
      <c r="J25" s="12">
        <v>126929</v>
      </c>
      <c r="K25" s="12">
        <v>104317</v>
      </c>
      <c r="L25" s="12">
        <f>+'[1]BG Trim ESP'!L25</f>
        <v>22612</v>
      </c>
      <c r="M25" s="14">
        <f>+'[1]BG Trim ESP'!M25</f>
        <v>21.7</v>
      </c>
    </row>
    <row r="26" spans="3:13" x14ac:dyDescent="0.25">
      <c r="D26" t="s">
        <v>20</v>
      </c>
      <c r="E26" s="12">
        <v>365948</v>
      </c>
      <c r="F26" s="12">
        <v>557481</v>
      </c>
      <c r="G26" s="12">
        <v>-191533</v>
      </c>
      <c r="H26" s="14">
        <v>-34.4</v>
      </c>
      <c r="I26" s="14"/>
      <c r="J26" s="12">
        <v>20770</v>
      </c>
      <c r="K26" s="12">
        <v>27454</v>
      </c>
      <c r="L26" s="12">
        <f>+'[1]BG Trim ESP'!L26</f>
        <v>-6684</v>
      </c>
      <c r="M26" s="14">
        <f>+'[1]BG Trim ESP'!M26</f>
        <v>-24.3</v>
      </c>
    </row>
    <row r="27" spans="3:13" x14ac:dyDescent="0.25">
      <c r="D27" t="s">
        <v>28</v>
      </c>
      <c r="E27" s="12">
        <v>117700</v>
      </c>
      <c r="F27" s="12">
        <v>137225</v>
      </c>
      <c r="G27" s="12">
        <v>-19525</v>
      </c>
      <c r="H27" s="14">
        <v>-14.2</v>
      </c>
      <c r="I27" s="14"/>
      <c r="J27" s="12">
        <v>6680</v>
      </c>
      <c r="K27" s="12">
        <v>6758</v>
      </c>
      <c r="L27" s="12">
        <f>+'[1]BG Trim ESP'!L27</f>
        <v>-78</v>
      </c>
      <c r="M27" s="14">
        <f>+'[1]BG Trim ESP'!M27</f>
        <v>-1.2</v>
      </c>
    </row>
    <row r="28" spans="3:13" x14ac:dyDescent="0.25">
      <c r="D28" t="s">
        <v>29</v>
      </c>
      <c r="E28" s="12">
        <v>173824</v>
      </c>
      <c r="F28" s="12">
        <v>126780</v>
      </c>
      <c r="G28" s="12">
        <v>47044</v>
      </c>
      <c r="H28" s="14">
        <v>37.1</v>
      </c>
      <c r="I28" s="14"/>
      <c r="J28" s="12">
        <v>9865</v>
      </c>
      <c r="K28" s="12">
        <v>6244</v>
      </c>
      <c r="L28" s="12">
        <f>+'[1]BG Trim ESP'!L28</f>
        <v>3621</v>
      </c>
      <c r="M28" s="14">
        <f>+'[1]BG Trim ESP'!M28</f>
        <v>58</v>
      </c>
    </row>
    <row r="29" spans="3:13" ht="15.75" thickBot="1" x14ac:dyDescent="0.3">
      <c r="D29" t="s">
        <v>15</v>
      </c>
      <c r="E29" s="12">
        <v>0</v>
      </c>
      <c r="F29" s="12">
        <v>6500</v>
      </c>
      <c r="G29" s="12">
        <v>-6500</v>
      </c>
      <c r="H29" s="14">
        <v>-100</v>
      </c>
      <c r="I29" s="14"/>
      <c r="J29" s="12">
        <v>0</v>
      </c>
      <c r="K29" s="12">
        <v>320</v>
      </c>
      <c r="L29" s="12">
        <f>+'[1]BG Trim ESP'!L29</f>
        <v>-320</v>
      </c>
      <c r="M29" s="14">
        <f>+'[1]BG Trim ESP'!M29</f>
        <v>-100</v>
      </c>
    </row>
    <row r="30" spans="3:13" ht="15.75" thickBot="1" x14ac:dyDescent="0.3">
      <c r="D30" s="15" t="s">
        <v>30</v>
      </c>
      <c r="E30" s="16">
        <v>57600578</v>
      </c>
      <c r="F30" s="16">
        <v>59559574</v>
      </c>
      <c r="G30" s="16">
        <v>-1958996</v>
      </c>
      <c r="H30" s="17">
        <v>-3.3</v>
      </c>
      <c r="I30" s="17"/>
      <c r="J30" s="16">
        <v>3269138</v>
      </c>
      <c r="K30" s="16">
        <v>2933132</v>
      </c>
      <c r="L30" s="16">
        <f>+'[1]BG Trim ESP'!L30</f>
        <v>336006</v>
      </c>
      <c r="M30" s="17">
        <f>+'[1]BG Trim ESP'!M30</f>
        <v>11.5</v>
      </c>
    </row>
    <row r="31" spans="3:13" x14ac:dyDescent="0.25">
      <c r="E31" s="12"/>
      <c r="F31" s="12"/>
      <c r="G31" s="12">
        <v>0</v>
      </c>
      <c r="H31" s="14">
        <v>0</v>
      </c>
      <c r="I31" s="14"/>
      <c r="J31" s="12"/>
      <c r="K31" s="12"/>
      <c r="L31" s="12"/>
      <c r="M31" s="14"/>
    </row>
    <row r="32" spans="3:13" ht="15.75" thickBot="1" x14ac:dyDescent="0.3">
      <c r="C32" s="18" t="s">
        <v>31</v>
      </c>
      <c r="D32" s="19"/>
      <c r="E32" s="20">
        <v>97002992</v>
      </c>
      <c r="F32" s="20">
        <v>105093621</v>
      </c>
      <c r="G32" s="20">
        <v>-8090629</v>
      </c>
      <c r="H32" s="21">
        <v>-7.7</v>
      </c>
      <c r="I32" s="21"/>
      <c r="J32" s="20">
        <v>5505434</v>
      </c>
      <c r="K32" s="20">
        <v>5175547</v>
      </c>
      <c r="L32" s="20">
        <f>+'[1]BG Trim ESP'!L32</f>
        <v>329887</v>
      </c>
      <c r="M32" s="21">
        <f>+'[1]BG Trim ESP'!M32</f>
        <v>6.4</v>
      </c>
    </row>
    <row r="33" spans="3:13" x14ac:dyDescent="0.25">
      <c r="C33" s="4"/>
      <c r="E33" s="22"/>
      <c r="F33" s="23"/>
      <c r="G33" s="23"/>
      <c r="H33" s="24"/>
      <c r="I33" s="24"/>
      <c r="J33" s="23"/>
      <c r="K33" s="23"/>
      <c r="L33" s="23"/>
      <c r="M33" s="24"/>
    </row>
    <row r="34" spans="3:13" x14ac:dyDescent="0.25">
      <c r="C34" s="11" t="s">
        <v>32</v>
      </c>
      <c r="E34" s="12"/>
      <c r="F34" s="12"/>
      <c r="G34" s="12"/>
      <c r="H34" s="12"/>
      <c r="I34" s="12"/>
      <c r="J34" s="12"/>
      <c r="K34" s="12"/>
      <c r="L34" s="12"/>
      <c r="M34" s="12"/>
    </row>
    <row r="35" spans="3:13" x14ac:dyDescent="0.25">
      <c r="D35" s="13" t="s">
        <v>33</v>
      </c>
      <c r="E35" s="12"/>
      <c r="F35" s="12"/>
      <c r="G35" s="12"/>
      <c r="H35" s="12"/>
      <c r="I35" s="12"/>
      <c r="J35" s="12"/>
      <c r="K35" s="12"/>
      <c r="L35" s="12"/>
      <c r="M35" s="12"/>
    </row>
    <row r="36" spans="3:13" x14ac:dyDescent="0.25">
      <c r="D36" t="s">
        <v>34</v>
      </c>
      <c r="E36" s="12">
        <v>11190120</v>
      </c>
      <c r="F36" s="12">
        <v>0</v>
      </c>
      <c r="G36" s="12">
        <v>11190120</v>
      </c>
      <c r="H36" s="14">
        <v>0</v>
      </c>
      <c r="I36" s="14"/>
      <c r="J36" s="12">
        <v>635099</v>
      </c>
      <c r="K36" s="12">
        <v>0</v>
      </c>
      <c r="L36" s="12">
        <f>+'[1]BG Trim ESP'!L36</f>
        <v>635099</v>
      </c>
      <c r="M36" s="14">
        <f>+'[1]BG Trim ESP'!M36</f>
        <v>0</v>
      </c>
    </row>
    <row r="37" spans="3:13" x14ac:dyDescent="0.25">
      <c r="D37" t="s">
        <v>35</v>
      </c>
      <c r="E37" s="12">
        <v>579600</v>
      </c>
      <c r="F37" s="12">
        <v>611777</v>
      </c>
      <c r="G37" s="12">
        <v>-32177</v>
      </c>
      <c r="H37" s="14">
        <v>-5.3</v>
      </c>
      <c r="I37" s="14"/>
      <c r="J37" s="12">
        <v>32895</v>
      </c>
      <c r="K37" s="12">
        <v>30128</v>
      </c>
      <c r="L37" s="12">
        <f>+'[1]BG Trim ESP'!L37</f>
        <v>2767</v>
      </c>
      <c r="M37" s="14">
        <f>+'[1]BG Trim ESP'!M37</f>
        <v>9.1999999999999993</v>
      </c>
    </row>
    <row r="38" spans="3:13" x14ac:dyDescent="0.25">
      <c r="D38" t="s">
        <v>36</v>
      </c>
      <c r="E38" s="12">
        <v>392943</v>
      </c>
      <c r="F38" s="12">
        <v>460991</v>
      </c>
      <c r="G38" s="12">
        <v>-68048</v>
      </c>
      <c r="H38" s="14">
        <v>-14.8</v>
      </c>
      <c r="I38" s="14"/>
      <c r="J38" s="12">
        <v>22302</v>
      </c>
      <c r="K38" s="12">
        <v>22702</v>
      </c>
      <c r="L38" s="12">
        <f>+'[1]BG Trim ESP'!L38</f>
        <v>-400</v>
      </c>
      <c r="M38" s="14">
        <f>+'[1]BG Trim ESP'!M38</f>
        <v>-1.8</v>
      </c>
    </row>
    <row r="39" spans="3:13" x14ac:dyDescent="0.25">
      <c r="D39" t="s">
        <v>37</v>
      </c>
      <c r="E39" s="12">
        <v>24849444</v>
      </c>
      <c r="F39" s="12">
        <v>28016242</v>
      </c>
      <c r="G39" s="12">
        <v>-3166798</v>
      </c>
      <c r="H39" s="14">
        <v>-11.3</v>
      </c>
      <c r="I39" s="14"/>
      <c r="J39" s="12">
        <v>1410338</v>
      </c>
      <c r="K39" s="12">
        <v>1379716</v>
      </c>
      <c r="L39" s="12">
        <f>+'[1]BG Trim ESP'!L39</f>
        <v>30622</v>
      </c>
      <c r="M39" s="14">
        <f>+'[1]BG Trim ESP'!M39</f>
        <v>2.2000000000000002</v>
      </c>
    </row>
    <row r="40" spans="3:13" x14ac:dyDescent="0.25">
      <c r="D40" t="s">
        <v>38</v>
      </c>
      <c r="E40" s="12">
        <v>1902279</v>
      </c>
      <c r="F40" s="12">
        <v>581491</v>
      </c>
      <c r="G40" s="12">
        <v>1320788</v>
      </c>
      <c r="H40" s="14">
        <v>227.1</v>
      </c>
      <c r="I40" s="14"/>
      <c r="J40" s="12">
        <v>107964</v>
      </c>
      <c r="K40" s="12">
        <v>28637</v>
      </c>
      <c r="L40" s="12">
        <f>+'[1]BG Trim ESP'!L40</f>
        <v>79327</v>
      </c>
      <c r="M40" s="14">
        <f>+'[1]BG Trim ESP'!M40</f>
        <v>277</v>
      </c>
    </row>
    <row r="41" spans="3:13" x14ac:dyDescent="0.25">
      <c r="D41" t="s">
        <v>39</v>
      </c>
      <c r="E41" s="12">
        <v>181366</v>
      </c>
      <c r="F41" s="12">
        <v>66084</v>
      </c>
      <c r="G41" s="12">
        <v>115282</v>
      </c>
      <c r="H41" s="14">
        <v>174.4</v>
      </c>
      <c r="I41" s="14"/>
      <c r="J41" s="12">
        <v>10293</v>
      </c>
      <c r="K41" s="12">
        <v>3254</v>
      </c>
      <c r="L41" s="12">
        <f>+'[1]BG Trim ESP'!L41</f>
        <v>7039</v>
      </c>
      <c r="M41" s="14">
        <f>+'[1]BG Trim ESP'!M41</f>
        <v>216.3</v>
      </c>
    </row>
    <row r="42" spans="3:13" x14ac:dyDescent="0.25">
      <c r="D42" t="s">
        <v>20</v>
      </c>
      <c r="E42" s="12">
        <v>1493524</v>
      </c>
      <c r="F42" s="12">
        <v>484241</v>
      </c>
      <c r="G42" s="12">
        <v>1009283</v>
      </c>
      <c r="H42" s="14">
        <v>208.4</v>
      </c>
      <c r="I42" s="14"/>
      <c r="J42" s="12">
        <v>84765</v>
      </c>
      <c r="K42" s="12">
        <v>23847</v>
      </c>
      <c r="L42" s="12">
        <f>+'[1]BG Trim ESP'!L42</f>
        <v>60918</v>
      </c>
      <c r="M42" s="14">
        <f>+'[1]BG Trim ESP'!M42</f>
        <v>255.5</v>
      </c>
    </row>
    <row r="43" spans="3:13" ht="15.75" thickBot="1" x14ac:dyDescent="0.3">
      <c r="D43" t="s">
        <v>40</v>
      </c>
      <c r="E43" s="12">
        <v>2513382</v>
      </c>
      <c r="F43" s="12">
        <v>2645538</v>
      </c>
      <c r="G43" s="12">
        <v>-132156</v>
      </c>
      <c r="H43" s="14">
        <v>-5</v>
      </c>
      <c r="I43" s="14"/>
      <c r="J43" s="12">
        <v>142648</v>
      </c>
      <c r="K43" s="12">
        <v>130285</v>
      </c>
      <c r="L43" s="12">
        <f>+'[1]BG Trim ESP'!L43</f>
        <v>12363</v>
      </c>
      <c r="M43" s="14">
        <f>+'[1]BG Trim ESP'!M43</f>
        <v>9.5</v>
      </c>
    </row>
    <row r="44" spans="3:13" ht="15.75" thickBot="1" x14ac:dyDescent="0.3">
      <c r="D44" s="15" t="s">
        <v>41</v>
      </c>
      <c r="E44" s="16">
        <v>43102658</v>
      </c>
      <c r="F44" s="16">
        <v>32866364</v>
      </c>
      <c r="G44" s="16">
        <v>10236294</v>
      </c>
      <c r="H44" s="17">
        <v>31.1</v>
      </c>
      <c r="I44" s="17"/>
      <c r="J44" s="16">
        <v>2446304</v>
      </c>
      <c r="K44" s="16">
        <v>1618569</v>
      </c>
      <c r="L44" s="16">
        <f>+'[1]BG Trim ESP'!L44</f>
        <v>827735</v>
      </c>
      <c r="M44" s="17">
        <f>+'[1]BG Trim ESP'!M44</f>
        <v>51.1</v>
      </c>
    </row>
    <row r="45" spans="3:13" x14ac:dyDescent="0.25">
      <c r="E45" s="12"/>
      <c r="F45" s="12"/>
      <c r="G45" s="12"/>
      <c r="H45" s="12"/>
      <c r="I45" s="12"/>
      <c r="J45" s="12"/>
      <c r="K45" s="12"/>
      <c r="L45" s="12"/>
      <c r="M45" s="12"/>
    </row>
    <row r="46" spans="3:13" x14ac:dyDescent="0.25">
      <c r="D46" s="13" t="s">
        <v>42</v>
      </c>
      <c r="E46" s="12"/>
      <c r="F46" s="12"/>
      <c r="G46" s="12"/>
      <c r="H46" s="12"/>
      <c r="I46" s="12"/>
      <c r="J46" s="12"/>
      <c r="K46" s="12"/>
      <c r="L46" s="12"/>
      <c r="M46" s="12"/>
    </row>
    <row r="47" spans="3:13" x14ac:dyDescent="0.25">
      <c r="D47" t="s">
        <v>43</v>
      </c>
      <c r="E47" s="12">
        <v>31107152</v>
      </c>
      <c r="F47" s="12">
        <v>45641712</v>
      </c>
      <c r="G47" s="12">
        <v>-14534560</v>
      </c>
      <c r="H47" s="14">
        <v>-31.8</v>
      </c>
      <c r="I47" s="14"/>
      <c r="J47" s="12">
        <v>1765496</v>
      </c>
      <c r="K47" s="12">
        <v>2247718</v>
      </c>
      <c r="L47" s="12">
        <f>+'[1]BG Trim ESP'!L47</f>
        <v>-482222</v>
      </c>
      <c r="M47" s="14">
        <f>+'[1]BG Trim ESP'!M47</f>
        <v>-21.5</v>
      </c>
    </row>
    <row r="48" spans="3:13" x14ac:dyDescent="0.25">
      <c r="D48" t="s">
        <v>44</v>
      </c>
      <c r="E48" s="12">
        <v>42956</v>
      </c>
      <c r="F48" s="12">
        <v>241770</v>
      </c>
      <c r="G48" s="12">
        <v>-198814</v>
      </c>
      <c r="H48" s="14">
        <v>-82.2</v>
      </c>
      <c r="I48" s="14"/>
      <c r="J48" s="12">
        <v>2438</v>
      </c>
      <c r="K48" s="12">
        <v>11906</v>
      </c>
      <c r="L48" s="12">
        <f>+'[1]BG Trim ESP'!L48</f>
        <v>-9468</v>
      </c>
      <c r="M48" s="14">
        <f>+'[1]BG Trim ESP'!M48</f>
        <v>-79.5</v>
      </c>
    </row>
    <row r="49" spans="3:13" x14ac:dyDescent="0.25">
      <c r="D49" t="s">
        <v>36</v>
      </c>
      <c r="E49" s="12">
        <v>2247250</v>
      </c>
      <c r="F49" s="12">
        <v>1539902</v>
      </c>
      <c r="G49" s="12">
        <v>707348</v>
      </c>
      <c r="H49" s="14">
        <v>45.9</v>
      </c>
      <c r="I49" s="14"/>
      <c r="J49" s="12">
        <v>127543</v>
      </c>
      <c r="K49" s="12">
        <v>75836</v>
      </c>
      <c r="L49" s="12">
        <f>+'[1]BG Trim ESP'!L49</f>
        <v>51707</v>
      </c>
      <c r="M49" s="14">
        <f>+'[1]BG Trim ESP'!M49</f>
        <v>68.2</v>
      </c>
    </row>
    <row r="50" spans="3:13" x14ac:dyDescent="0.25">
      <c r="D50" t="s">
        <v>45</v>
      </c>
      <c r="E50" s="12">
        <v>3019821</v>
      </c>
      <c r="F50" s="12">
        <v>3853433</v>
      </c>
      <c r="G50" s="12">
        <v>-833612</v>
      </c>
      <c r="H50" s="14">
        <v>-21.6</v>
      </c>
      <c r="I50" s="14"/>
      <c r="J50" s="12">
        <v>171391</v>
      </c>
      <c r="K50" s="12">
        <v>189770</v>
      </c>
      <c r="L50" s="12">
        <f>+'[1]BG Trim ESP'!L50</f>
        <v>-18379</v>
      </c>
      <c r="M50" s="14">
        <f>+'[1]BG Trim ESP'!M50</f>
        <v>-9.6999999999999993</v>
      </c>
    </row>
    <row r="51" spans="3:13" x14ac:dyDescent="0.25">
      <c r="D51" t="s">
        <v>46</v>
      </c>
      <c r="E51" s="12">
        <v>1653589</v>
      </c>
      <c r="F51" s="12">
        <v>1343484</v>
      </c>
      <c r="G51" s="12">
        <v>310105</v>
      </c>
      <c r="H51" s="14">
        <v>23.1</v>
      </c>
      <c r="I51" s="14"/>
      <c r="J51" s="12">
        <v>93850</v>
      </c>
      <c r="K51" s="12">
        <v>66163</v>
      </c>
      <c r="L51" s="12">
        <f>+'[1]BG Trim ESP'!L51</f>
        <v>27687</v>
      </c>
      <c r="M51" s="14">
        <f>+'[1]BG Trim ESP'!M51</f>
        <v>41.8</v>
      </c>
    </row>
    <row r="52" spans="3:13" x14ac:dyDescent="0.25">
      <c r="D52" t="s">
        <v>39</v>
      </c>
      <c r="E52" s="12">
        <v>6574</v>
      </c>
      <c r="F52" s="12">
        <v>73459</v>
      </c>
      <c r="G52" s="12">
        <v>-66885</v>
      </c>
      <c r="H52" s="14">
        <v>-91.1</v>
      </c>
      <c r="I52" s="14"/>
      <c r="J52" s="12">
        <v>373</v>
      </c>
      <c r="K52" s="12">
        <v>3618</v>
      </c>
      <c r="L52" s="12">
        <f>+'[1]BG Trim ESP'!L52</f>
        <v>-3245</v>
      </c>
      <c r="M52" s="14">
        <f>+'[1]BG Trim ESP'!M52</f>
        <v>-89.7</v>
      </c>
    </row>
    <row r="53" spans="3:13" x14ac:dyDescent="0.25">
      <c r="D53" t="s">
        <v>38</v>
      </c>
      <c r="E53" s="12">
        <v>0</v>
      </c>
      <c r="F53" s="12">
        <v>1048584</v>
      </c>
      <c r="G53" s="12">
        <v>-1048584</v>
      </c>
      <c r="H53" s="14">
        <v>-100</v>
      </c>
      <c r="I53" s="14"/>
      <c r="J53" s="12">
        <v>0</v>
      </c>
      <c r="K53" s="12">
        <v>51640</v>
      </c>
      <c r="L53" s="12">
        <f>+'[1]BG Trim ESP'!L53</f>
        <v>-51640</v>
      </c>
      <c r="M53" s="14">
        <f>+'[1]BG Trim ESP'!M53</f>
        <v>-100</v>
      </c>
    </row>
    <row r="54" spans="3:13" ht="14.25" customHeight="1" x14ac:dyDescent="0.25">
      <c r="D54" t="s">
        <v>20</v>
      </c>
      <c r="E54" s="12">
        <v>167577</v>
      </c>
      <c r="F54" s="12">
        <v>0</v>
      </c>
      <c r="G54" s="12">
        <v>167577</v>
      </c>
      <c r="H54" s="14">
        <v>0</v>
      </c>
      <c r="I54" s="14"/>
      <c r="J54" s="12">
        <v>9511</v>
      </c>
      <c r="K54" s="12">
        <v>0</v>
      </c>
      <c r="L54" s="12">
        <f>+'[1]BG Trim ESP'!L54</f>
        <v>9511</v>
      </c>
      <c r="M54" s="14">
        <f>+'[1]BG Trim ESP'!M54</f>
        <v>0</v>
      </c>
    </row>
    <row r="55" spans="3:13" ht="15.75" thickBot="1" x14ac:dyDescent="0.3">
      <c r="D55" t="s">
        <v>47</v>
      </c>
      <c r="E55" s="12">
        <v>49662</v>
      </c>
      <c r="F55" s="12">
        <v>35129</v>
      </c>
      <c r="G55" s="12">
        <v>14533</v>
      </c>
      <c r="H55" s="14">
        <v>41.4</v>
      </c>
      <c r="I55" s="14"/>
      <c r="J55" s="12">
        <v>2819</v>
      </c>
      <c r="K55" s="12">
        <v>1730</v>
      </c>
      <c r="L55" s="12">
        <f>+'[1]BG Trim ESP'!L55</f>
        <v>1089</v>
      </c>
      <c r="M55" s="14">
        <f>+'[1]BG Trim ESP'!M55</f>
        <v>62.9</v>
      </c>
    </row>
    <row r="56" spans="3:13" ht="15.75" thickBot="1" x14ac:dyDescent="0.3">
      <c r="D56" s="15" t="s">
        <v>48</v>
      </c>
      <c r="E56" s="16">
        <v>38294581</v>
      </c>
      <c r="F56" s="16">
        <v>53777473</v>
      </c>
      <c r="G56" s="16">
        <v>-15482892</v>
      </c>
      <c r="H56" s="17">
        <v>-28.8</v>
      </c>
      <c r="I56" s="17"/>
      <c r="J56" s="16">
        <v>2173421</v>
      </c>
      <c r="K56" s="16">
        <v>2648381</v>
      </c>
      <c r="L56" s="16">
        <f>+'[1]BG Trim ESP'!L56</f>
        <v>-474960</v>
      </c>
      <c r="M56" s="17">
        <f>+'[1]BG Trim ESP'!M56</f>
        <v>-17.899999999999999</v>
      </c>
    </row>
    <row r="57" spans="3:13" x14ac:dyDescent="0.25">
      <c r="E57" s="12"/>
      <c r="F57" s="12"/>
      <c r="G57" s="12"/>
      <c r="H57" s="12"/>
      <c r="I57" s="12"/>
      <c r="J57" s="12"/>
      <c r="K57" s="12"/>
      <c r="L57" s="12">
        <f>+'[1]BG Trim ESP'!L57</f>
        <v>0</v>
      </c>
      <c r="M57" s="12">
        <f>+'[1]BG Trim ESP'!M57</f>
        <v>0</v>
      </c>
    </row>
    <row r="58" spans="3:13" ht="15.75" thickBot="1" x14ac:dyDescent="0.3">
      <c r="C58" s="18" t="s">
        <v>49</v>
      </c>
      <c r="D58" s="19"/>
      <c r="E58" s="20">
        <v>81397239</v>
      </c>
      <c r="F58" s="20">
        <v>86643837</v>
      </c>
      <c r="G58" s="20">
        <v>-5246598</v>
      </c>
      <c r="H58" s="21">
        <v>-6.1</v>
      </c>
      <c r="I58" s="21"/>
      <c r="J58" s="20">
        <v>4619725</v>
      </c>
      <c r="K58" s="20">
        <v>4266950</v>
      </c>
      <c r="L58" s="20">
        <f>+'[1]BG Trim ESP'!L58</f>
        <v>352775</v>
      </c>
      <c r="M58" s="21">
        <f>+'[1]BG Trim ESP'!M58</f>
        <v>8.3000000000000007</v>
      </c>
    </row>
    <row r="59" spans="3:13" x14ac:dyDescent="0.25">
      <c r="C59" s="4"/>
      <c r="D59" s="4"/>
      <c r="E59" s="12"/>
      <c r="F59" s="12"/>
      <c r="G59" s="12"/>
      <c r="H59" s="12"/>
      <c r="I59" s="12"/>
      <c r="J59" s="12"/>
      <c r="K59" s="12"/>
      <c r="L59" s="12"/>
      <c r="M59" s="12"/>
    </row>
    <row r="60" spans="3:13" x14ac:dyDescent="0.25">
      <c r="D60" s="13" t="s">
        <v>50</v>
      </c>
      <c r="E60" s="12"/>
      <c r="F60" s="12"/>
      <c r="G60" s="12"/>
      <c r="H60" s="14"/>
      <c r="I60" s="14"/>
      <c r="J60" s="12"/>
      <c r="K60" s="12"/>
      <c r="L60" s="12"/>
      <c r="M60" s="14"/>
    </row>
    <row r="61" spans="3:13" x14ac:dyDescent="0.25">
      <c r="D61" t="s">
        <v>51</v>
      </c>
      <c r="E61" s="12">
        <v>15543606</v>
      </c>
      <c r="F61" s="12">
        <v>18449784</v>
      </c>
      <c r="G61" s="12">
        <v>-2906178</v>
      </c>
      <c r="H61" s="14">
        <v>-15.8</v>
      </c>
      <c r="I61" s="14"/>
      <c r="J61" s="12">
        <v>882182</v>
      </c>
      <c r="K61" s="12">
        <v>908597</v>
      </c>
      <c r="L61" s="12">
        <f>+'[1]BG Trim ESP'!L61</f>
        <v>-26415</v>
      </c>
      <c r="M61" s="14">
        <f>+'[1]BG Trim ESP'!M61</f>
        <v>-2.9</v>
      </c>
    </row>
    <row r="62" spans="3:13" ht="15.75" customHeight="1" x14ac:dyDescent="0.25">
      <c r="D62" t="s">
        <v>52</v>
      </c>
      <c r="E62" s="12">
        <v>62147</v>
      </c>
      <c r="F62" s="12">
        <v>0</v>
      </c>
      <c r="G62" s="12">
        <v>62147</v>
      </c>
      <c r="H62" s="14">
        <v>0</v>
      </c>
      <c r="I62" s="14"/>
      <c r="J62" s="12">
        <v>3527</v>
      </c>
      <c r="K62" s="12">
        <v>0</v>
      </c>
      <c r="L62" s="12">
        <f>+'[1]BG Trim ESP'!L62</f>
        <v>3527</v>
      </c>
      <c r="M62" s="14">
        <f>+'[1]BG Trim ESP'!M62</f>
        <v>0</v>
      </c>
    </row>
    <row r="63" spans="3:13" ht="15.75" thickBot="1" x14ac:dyDescent="0.3">
      <c r="C63" s="18" t="s">
        <v>53</v>
      </c>
      <c r="D63" s="18"/>
      <c r="E63" s="20">
        <v>15605753</v>
      </c>
      <c r="F63" s="20">
        <v>18449784</v>
      </c>
      <c r="G63" s="20">
        <v>-2844031</v>
      </c>
      <c r="H63" s="21">
        <v>-15.4</v>
      </c>
      <c r="I63" s="21"/>
      <c r="J63" s="20">
        <v>885709</v>
      </c>
      <c r="K63" s="20">
        <v>908597</v>
      </c>
      <c r="L63" s="20">
        <f>+'[1]BG Trim ESP'!L63</f>
        <v>-22888</v>
      </c>
      <c r="M63" s="21">
        <f>+'[1]BG Trim ESP'!M63</f>
        <v>-2.5</v>
      </c>
    </row>
    <row r="64" spans="3:13" ht="15.75" thickBot="1" x14ac:dyDescent="0.3">
      <c r="C64" s="15" t="s">
        <v>54</v>
      </c>
      <c r="D64" s="15"/>
      <c r="E64" s="16">
        <v>97002992</v>
      </c>
      <c r="F64" s="16">
        <v>105093621</v>
      </c>
      <c r="G64" s="16">
        <v>-8090629</v>
      </c>
      <c r="H64" s="17">
        <v>-7.7</v>
      </c>
      <c r="I64" s="17"/>
      <c r="J64" s="16">
        <v>5505434</v>
      </c>
      <c r="K64" s="16">
        <v>5175547</v>
      </c>
      <c r="L64" s="16">
        <f>+'[1]BG Trim ESP'!L64</f>
        <v>329887</v>
      </c>
      <c r="M64" s="17">
        <f>+'[1]BG Trim ESP'!M64</f>
        <v>6.4</v>
      </c>
    </row>
    <row r="65" spans="1:13" x14ac:dyDescent="0.25">
      <c r="E65" s="25"/>
      <c r="F65" s="25"/>
      <c r="G65" s="12"/>
      <c r="H65" s="12"/>
      <c r="I65" s="12"/>
      <c r="J65" s="25"/>
      <c r="K65" s="25"/>
      <c r="L65" s="12"/>
      <c r="M65" s="12"/>
    </row>
    <row r="66" spans="1:13" x14ac:dyDescent="0.25">
      <c r="E66" s="25"/>
      <c r="F66" s="25"/>
      <c r="G66" s="12"/>
      <c r="H66" s="12"/>
      <c r="I66" s="12"/>
      <c r="J66" s="25"/>
      <c r="K66" s="25"/>
      <c r="L66" s="12"/>
      <c r="M66" s="12"/>
    </row>
    <row r="67" spans="1:13" x14ac:dyDescent="0.25">
      <c r="C67" s="26"/>
      <c r="D67" s="27"/>
      <c r="E67" s="25"/>
      <c r="F67" s="25"/>
      <c r="G67" s="12"/>
      <c r="H67" s="12"/>
      <c r="I67" s="12"/>
      <c r="J67" s="25"/>
      <c r="K67" s="25"/>
      <c r="L67" s="12"/>
      <c r="M67" s="12"/>
    </row>
    <row r="68" spans="1:13" ht="40.5" customHeight="1" x14ac:dyDescent="0.25">
      <c r="C68" s="28" t="s">
        <v>55</v>
      </c>
      <c r="D68" s="28"/>
      <c r="E68" s="28"/>
      <c r="F68" s="28"/>
      <c r="G68" s="28"/>
      <c r="H68" s="28"/>
      <c r="I68" s="28"/>
      <c r="J68" s="28"/>
      <c r="K68" s="28"/>
      <c r="L68" s="12"/>
      <c r="M68" s="12"/>
    </row>
    <row r="69" spans="1:13" ht="5.0999999999999996" customHeight="1" x14ac:dyDescent="0.25"/>
    <row r="70" spans="1:13" ht="5.25" customHeight="1" x14ac:dyDescent="0.25">
      <c r="D70" s="27"/>
    </row>
    <row r="71" spans="1:13" ht="25.5" customHeight="1" x14ac:dyDescent="0.25">
      <c r="C71" s="29" t="s">
        <v>56</v>
      </c>
      <c r="D71" s="29"/>
      <c r="E71" s="29"/>
      <c r="F71" s="29"/>
      <c r="G71" s="29"/>
      <c r="H71" s="29"/>
      <c r="I71" s="29"/>
      <c r="J71" s="29"/>
      <c r="K71" s="29"/>
    </row>
    <row r="72" spans="1:13" x14ac:dyDescent="0.25">
      <c r="A72" s="30"/>
      <c r="B72" s="30"/>
      <c r="C72" s="30"/>
      <c r="D72" s="30"/>
    </row>
    <row r="73" spans="1:13" x14ac:dyDescent="0.25">
      <c r="A73" s="30"/>
      <c r="B73" s="30"/>
      <c r="C73" s="30"/>
      <c r="D73" s="30"/>
    </row>
    <row r="74" spans="1:13" x14ac:dyDescent="0.25">
      <c r="A74" s="30"/>
      <c r="B74" s="30"/>
      <c r="C74" s="30"/>
      <c r="D74" s="30"/>
      <c r="E74" s="25"/>
      <c r="F74" s="25"/>
      <c r="G74" s="12"/>
      <c r="H74" s="12"/>
      <c r="I74" s="12"/>
      <c r="J74" s="31"/>
      <c r="K74" s="31"/>
    </row>
  </sheetData>
  <mergeCells count="6">
    <mergeCell ref="E7:F7"/>
    <mergeCell ref="G7:H7"/>
    <mergeCell ref="J7:K7"/>
    <mergeCell ref="L7:M7"/>
    <mergeCell ref="C68:K68"/>
    <mergeCell ref="C71:K71"/>
  </mergeCells>
  <pageMargins left="0.70866141732283472" right="0.70866141732283472" top="0.39370078740157483" bottom="0.39370078740157483" header="0.31496062992125984" footer="0.31496062992125984"/>
  <pageSetup scale="68"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4F00-4FAE-44E2-8290-4A11700780F1}">
  <sheetPr>
    <pageSetUpPr fitToPage="1"/>
  </sheetPr>
  <dimension ref="B1:U37"/>
  <sheetViews>
    <sheetView showGridLines="0" tabSelected="1" zoomScale="80" zoomScaleNormal="80" workbookViewId="0">
      <selection activeCell="U21" sqref="U21"/>
    </sheetView>
  </sheetViews>
  <sheetFormatPr defaultColWidth="0" defaultRowHeight="15" customHeight="1" zeroHeight="1" x14ac:dyDescent="0.25"/>
  <cols>
    <col min="1" max="1" width="5.7109375" customWidth="1"/>
    <col min="2" max="2" width="2.7109375" customWidth="1"/>
    <col min="3" max="3" width="42.28515625" customWidth="1"/>
    <col min="4" max="4" width="12.140625" bestFit="1" customWidth="1"/>
    <col min="5" max="5" width="13" bestFit="1" customWidth="1"/>
    <col min="6" max="6" width="11.28515625" customWidth="1"/>
    <col min="7" max="7" width="7.42578125" customWidth="1"/>
    <col min="8" max="8" width="13.42578125" customWidth="1"/>
    <col min="9" max="9" width="12.28515625" customWidth="1"/>
    <col min="10" max="10" width="11.28515625" customWidth="1"/>
    <col min="11" max="11" width="7.42578125" customWidth="1"/>
    <col min="12" max="12" width="3.28515625" customWidth="1"/>
    <col min="13" max="14" width="13" bestFit="1" customWidth="1"/>
    <col min="15" max="15" width="9.5703125" customWidth="1"/>
    <col min="16" max="16" width="7.42578125" customWidth="1"/>
    <col min="17" max="18" width="12.140625" customWidth="1"/>
    <col min="19" max="19" width="9.5703125" customWidth="1"/>
    <col min="20" max="20" width="8.7109375" bestFit="1" customWidth="1"/>
    <col min="21" max="21" width="9.140625" customWidth="1"/>
    <col min="22" max="16384" width="9.140625" hidden="1"/>
  </cols>
  <sheetData>
    <row r="1" spans="2:20" x14ac:dyDescent="0.25"/>
    <row r="2" spans="2:20" x14ac:dyDescent="0.25"/>
    <row r="3" spans="2:20" x14ac:dyDescent="0.25"/>
    <row r="4" spans="2:20" ht="23.25" x14ac:dyDescent="0.35">
      <c r="B4" s="1" t="s">
        <v>0</v>
      </c>
    </row>
    <row r="5" spans="2:20" ht="21.75" thickBot="1" x14ac:dyDescent="0.4">
      <c r="B5" s="2" t="s">
        <v>57</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5"/>
      <c r="G7" s="5"/>
      <c r="H7" s="5"/>
      <c r="I7" s="5"/>
      <c r="J7" s="6" t="s">
        <v>4</v>
      </c>
      <c r="K7" s="6"/>
      <c r="L7" s="7"/>
      <c r="M7" s="5" t="s">
        <v>5</v>
      </c>
      <c r="N7" s="5"/>
      <c r="O7" s="5"/>
      <c r="P7" s="5"/>
      <c r="Q7" s="5"/>
      <c r="R7" s="5"/>
      <c r="S7" s="6" t="s">
        <v>4</v>
      </c>
      <c r="T7" s="6"/>
    </row>
    <row r="8" spans="2:20" ht="18.75" thickBot="1" x14ac:dyDescent="0.4">
      <c r="B8" s="8"/>
      <c r="C8" s="8"/>
      <c r="D8" s="9" t="s">
        <v>58</v>
      </c>
      <c r="E8" s="9" t="s">
        <v>59</v>
      </c>
      <c r="F8" s="10" t="s">
        <v>8</v>
      </c>
      <c r="G8" s="10" t="s">
        <v>9</v>
      </c>
      <c r="H8" s="9" t="s">
        <v>60</v>
      </c>
      <c r="I8" s="9" t="s">
        <v>61</v>
      </c>
      <c r="J8" s="10" t="s">
        <v>8</v>
      </c>
      <c r="K8" s="10" t="s">
        <v>9</v>
      </c>
      <c r="L8" s="10"/>
      <c r="M8" s="9" t="s">
        <v>58</v>
      </c>
      <c r="N8" s="9" t="s">
        <v>59</v>
      </c>
      <c r="O8" s="10" t="s">
        <v>8</v>
      </c>
      <c r="P8" s="10" t="s">
        <v>9</v>
      </c>
      <c r="Q8" s="9" t="s">
        <v>62</v>
      </c>
      <c r="R8" s="9" t="s">
        <v>63</v>
      </c>
      <c r="S8" s="10" t="s">
        <v>8</v>
      </c>
      <c r="T8" s="10" t="s">
        <v>9</v>
      </c>
    </row>
    <row r="9" spans="2:20" ht="15.75" thickTop="1" x14ac:dyDescent="0.25">
      <c r="B9" s="13"/>
      <c r="D9" s="12"/>
      <c r="E9" s="12"/>
      <c r="F9" s="12"/>
      <c r="G9" s="12"/>
      <c r="H9" s="12"/>
      <c r="I9" s="12"/>
      <c r="J9" s="12"/>
      <c r="K9" s="12"/>
      <c r="L9" s="12"/>
      <c r="M9" s="12"/>
      <c r="N9" s="12"/>
      <c r="O9" s="12"/>
      <c r="P9" s="12"/>
      <c r="Q9" s="12"/>
      <c r="R9" s="12"/>
      <c r="S9" s="12"/>
      <c r="T9" s="12"/>
    </row>
    <row r="10" spans="2:20" x14ac:dyDescent="0.25">
      <c r="B10" t="s">
        <v>64</v>
      </c>
      <c r="D10" s="12">
        <v>37675657</v>
      </c>
      <c r="E10" s="12">
        <v>38025114</v>
      </c>
      <c r="F10" s="12">
        <v>-349457</v>
      </c>
      <c r="G10" s="14">
        <v>-0.9</v>
      </c>
      <c r="H10" s="12">
        <v>112852514</v>
      </c>
      <c r="I10" s="12">
        <v>110636168</v>
      </c>
      <c r="J10" s="12">
        <v>2216346</v>
      </c>
      <c r="K10" s="14">
        <v>2</v>
      </c>
      <c r="L10" s="14"/>
      <c r="M10" s="12">
        <v>2208903</v>
      </c>
      <c r="N10" s="12">
        <v>1878911</v>
      </c>
      <c r="O10" s="12">
        <v>329992</v>
      </c>
      <c r="P10" s="14">
        <v>17.600000000000001</v>
      </c>
      <c r="Q10" s="12">
        <v>6343321</v>
      </c>
      <c r="R10" s="12">
        <v>5460663</v>
      </c>
      <c r="S10" s="12">
        <v>882658</v>
      </c>
      <c r="T10" s="14">
        <v>16.2</v>
      </c>
    </row>
    <row r="11" spans="2:20" ht="15.75" thickBot="1" x14ac:dyDescent="0.3">
      <c r="B11" s="32" t="s">
        <v>65</v>
      </c>
      <c r="C11" s="32"/>
      <c r="D11" s="33">
        <v>-26071510</v>
      </c>
      <c r="E11" s="33">
        <v>-28642644</v>
      </c>
      <c r="F11" s="33">
        <v>2571134</v>
      </c>
      <c r="G11" s="34">
        <v>-9</v>
      </c>
      <c r="H11" s="33">
        <v>-79490703</v>
      </c>
      <c r="I11" s="33">
        <v>-82053219</v>
      </c>
      <c r="J11" s="33">
        <v>2562516</v>
      </c>
      <c r="K11" s="34">
        <v>-3.1</v>
      </c>
      <c r="L11" s="34"/>
      <c r="M11" s="33">
        <v>-1528628</v>
      </c>
      <c r="N11" s="33">
        <v>-1415354</v>
      </c>
      <c r="O11" s="33">
        <v>-113274</v>
      </c>
      <c r="P11" s="34">
        <v>8</v>
      </c>
      <c r="Q11" s="33">
        <v>-4465307</v>
      </c>
      <c r="R11" s="33">
        <v>-4050166</v>
      </c>
      <c r="S11" s="33">
        <v>-415141</v>
      </c>
      <c r="T11" s="34">
        <v>10.199999999999999</v>
      </c>
    </row>
    <row r="12" spans="2:20" x14ac:dyDescent="0.25">
      <c r="B12" s="4" t="s">
        <v>66</v>
      </c>
      <c r="C12" s="4"/>
      <c r="D12" s="23">
        <v>11604147</v>
      </c>
      <c r="E12" s="23">
        <v>9382470</v>
      </c>
      <c r="F12" s="23">
        <v>2221677</v>
      </c>
      <c r="G12" s="24">
        <v>23.7</v>
      </c>
      <c r="H12" s="23">
        <v>33361811</v>
      </c>
      <c r="I12" s="23">
        <v>28582949</v>
      </c>
      <c r="J12" s="23">
        <v>4778862</v>
      </c>
      <c r="K12" s="24">
        <v>16.7</v>
      </c>
      <c r="L12" s="24"/>
      <c r="M12" s="23">
        <v>680275</v>
      </c>
      <c r="N12" s="23">
        <v>463557</v>
      </c>
      <c r="O12" s="23">
        <v>216718</v>
      </c>
      <c r="P12" s="24">
        <v>46.8</v>
      </c>
      <c r="Q12" s="23">
        <v>1878014</v>
      </c>
      <c r="R12" s="23">
        <v>1410497</v>
      </c>
      <c r="S12" s="23">
        <v>467517</v>
      </c>
      <c r="T12" s="24">
        <v>33.1</v>
      </c>
    </row>
    <row r="13" spans="2:20" x14ac:dyDescent="0.25">
      <c r="B13" s="4"/>
      <c r="C13" s="4"/>
      <c r="D13" s="23"/>
      <c r="E13" s="23"/>
      <c r="F13" s="23"/>
      <c r="G13" s="24"/>
      <c r="H13" s="23"/>
      <c r="I13" s="23"/>
      <c r="J13" s="23"/>
      <c r="K13" s="24"/>
      <c r="L13" s="24"/>
      <c r="M13" s="23"/>
      <c r="N13" s="23"/>
      <c r="O13" s="23"/>
      <c r="P13" s="24"/>
      <c r="Q13" s="23"/>
      <c r="R13" s="23"/>
      <c r="S13" s="23"/>
      <c r="T13" s="24"/>
    </row>
    <row r="14" spans="2:20" x14ac:dyDescent="0.25">
      <c r="B14" t="s">
        <v>67</v>
      </c>
      <c r="D14" s="12">
        <v>-6354649</v>
      </c>
      <c r="E14" s="12">
        <v>-5830571</v>
      </c>
      <c r="F14" s="12">
        <v>-524078</v>
      </c>
      <c r="G14" s="14">
        <v>9</v>
      </c>
      <c r="H14" s="12">
        <v>-18773740</v>
      </c>
      <c r="I14" s="12">
        <v>-17187537</v>
      </c>
      <c r="J14" s="12">
        <v>-1586203</v>
      </c>
      <c r="K14" s="14">
        <v>9.1999999999999993</v>
      </c>
      <c r="L14" s="14"/>
      <c r="M14" s="12">
        <v>-372521</v>
      </c>
      <c r="N14" s="12">
        <v>-288081</v>
      </c>
      <c r="O14" s="12">
        <v>-84440</v>
      </c>
      <c r="P14" s="14">
        <v>29.3</v>
      </c>
      <c r="Q14" s="12">
        <v>-1055895</v>
      </c>
      <c r="R14" s="12">
        <v>-848225</v>
      </c>
      <c r="S14" s="12">
        <v>-207670</v>
      </c>
      <c r="T14" s="14">
        <v>24.5</v>
      </c>
    </row>
    <row r="15" spans="2:20" x14ac:dyDescent="0.25">
      <c r="B15" t="s">
        <v>68</v>
      </c>
      <c r="D15" s="12">
        <v>-1872109</v>
      </c>
      <c r="E15" s="12">
        <v>-1517743</v>
      </c>
      <c r="F15" s="12">
        <v>-354366</v>
      </c>
      <c r="G15" s="14">
        <v>23.3</v>
      </c>
      <c r="H15" s="12">
        <v>-5561994</v>
      </c>
      <c r="I15" s="12">
        <v>-4703335</v>
      </c>
      <c r="J15" s="12">
        <v>-858659</v>
      </c>
      <c r="K15" s="14">
        <v>18.3</v>
      </c>
      <c r="L15" s="14"/>
      <c r="M15" s="12">
        <v>-109768</v>
      </c>
      <c r="N15" s="12">
        <v>-75010</v>
      </c>
      <c r="O15" s="12">
        <v>-34758</v>
      </c>
      <c r="P15" s="14">
        <v>46.3</v>
      </c>
      <c r="Q15" s="12">
        <v>-312435</v>
      </c>
      <c r="R15" s="12">
        <v>-232051</v>
      </c>
      <c r="S15" s="12">
        <v>-80384</v>
      </c>
      <c r="T15" s="14">
        <v>34.6</v>
      </c>
    </row>
    <row r="16" spans="2:20" ht="15.75" thickBot="1" x14ac:dyDescent="0.3">
      <c r="B16" s="32" t="s">
        <v>69</v>
      </c>
      <c r="C16" s="32"/>
      <c r="D16" s="33">
        <v>-2013047</v>
      </c>
      <c r="E16" s="33">
        <v>17773</v>
      </c>
      <c r="F16" s="33">
        <v>-2030820</v>
      </c>
      <c r="G16" s="34">
        <v>-11426.4</v>
      </c>
      <c r="H16" s="33">
        <v>-2196502</v>
      </c>
      <c r="I16" s="33">
        <v>-16086</v>
      </c>
      <c r="J16" s="33">
        <v>-2180416</v>
      </c>
      <c r="K16" s="34">
        <v>13554.7</v>
      </c>
      <c r="L16" s="34"/>
      <c r="M16" s="33">
        <v>-118756</v>
      </c>
      <c r="N16" s="33">
        <v>869</v>
      </c>
      <c r="O16" s="33">
        <v>-119625</v>
      </c>
      <c r="P16" s="34">
        <v>-13765.8</v>
      </c>
      <c r="Q16" s="33">
        <v>-129342</v>
      </c>
      <c r="R16" s="33">
        <v>-885</v>
      </c>
      <c r="S16" s="33">
        <v>-128457</v>
      </c>
      <c r="T16" s="34">
        <v>14514.9</v>
      </c>
    </row>
    <row r="17" spans="2:20" x14ac:dyDescent="0.25">
      <c r="B17" s="4" t="s">
        <v>70</v>
      </c>
      <c r="C17" s="4"/>
      <c r="D17" s="23">
        <v>1364342</v>
      </c>
      <c r="E17" s="23">
        <v>2051929</v>
      </c>
      <c r="F17" s="23">
        <v>-687587</v>
      </c>
      <c r="G17" s="24">
        <v>-33.5</v>
      </c>
      <c r="H17" s="23">
        <v>6829575</v>
      </c>
      <c r="I17" s="23">
        <v>6675991</v>
      </c>
      <c r="J17" s="23">
        <v>153584</v>
      </c>
      <c r="K17" s="24">
        <v>2.2999999999999998</v>
      </c>
      <c r="L17" s="24"/>
      <c r="M17" s="23">
        <v>79230</v>
      </c>
      <c r="N17" s="23">
        <v>101335</v>
      </c>
      <c r="O17" s="23">
        <v>-22105</v>
      </c>
      <c r="P17" s="24">
        <v>-21.8</v>
      </c>
      <c r="Q17" s="23">
        <v>380342</v>
      </c>
      <c r="R17" s="23">
        <v>329336</v>
      </c>
      <c r="S17" s="23">
        <v>51006</v>
      </c>
      <c r="T17" s="24">
        <v>15.5</v>
      </c>
    </row>
    <row r="18" spans="2:20" x14ac:dyDescent="0.25">
      <c r="B18" s="4"/>
      <c r="C18" s="4"/>
      <c r="D18" s="4"/>
      <c r="E18" s="23"/>
      <c r="F18" s="4"/>
      <c r="G18" s="4"/>
      <c r="H18" s="4"/>
      <c r="I18" s="4"/>
      <c r="J18" s="4"/>
      <c r="K18" s="4"/>
      <c r="L18" s="4"/>
      <c r="M18" s="4"/>
      <c r="N18" s="4"/>
      <c r="O18" s="4"/>
      <c r="P18" s="4"/>
      <c r="Q18" s="4"/>
      <c r="R18" s="4"/>
      <c r="S18" s="4"/>
      <c r="T18" s="4"/>
    </row>
    <row r="19" spans="2:20" x14ac:dyDescent="0.25">
      <c r="B19" t="s">
        <v>71</v>
      </c>
      <c r="D19" s="12">
        <v>111883</v>
      </c>
      <c r="E19" s="12">
        <v>83321</v>
      </c>
      <c r="F19" s="12">
        <v>28562</v>
      </c>
      <c r="G19" s="14">
        <v>34.299999999999997</v>
      </c>
      <c r="H19" s="12">
        <v>301229</v>
      </c>
      <c r="I19" s="12">
        <v>198307</v>
      </c>
      <c r="J19" s="12">
        <v>102922</v>
      </c>
      <c r="K19" s="14">
        <v>51.9</v>
      </c>
      <c r="L19" s="14"/>
      <c r="M19" s="12">
        <v>6553</v>
      </c>
      <c r="N19" s="12">
        <v>4119</v>
      </c>
      <c r="O19" s="12">
        <v>2434</v>
      </c>
      <c r="P19" s="14">
        <v>59.1</v>
      </c>
      <c r="Q19" s="12">
        <v>16962</v>
      </c>
      <c r="R19" s="12">
        <v>9797</v>
      </c>
      <c r="S19" s="12">
        <v>7165</v>
      </c>
      <c r="T19" s="14">
        <v>73.099999999999994</v>
      </c>
    </row>
    <row r="20" spans="2:20" x14ac:dyDescent="0.25">
      <c r="B20" t="s">
        <v>72</v>
      </c>
      <c r="D20" s="12">
        <v>-880177</v>
      </c>
      <c r="E20" s="12">
        <v>-647518</v>
      </c>
      <c r="F20" s="12">
        <v>-232659</v>
      </c>
      <c r="G20" s="14">
        <v>35.9</v>
      </c>
      <c r="H20" s="12">
        <v>-2323125</v>
      </c>
      <c r="I20" s="12">
        <v>-1945102</v>
      </c>
      <c r="J20" s="12">
        <v>-378023</v>
      </c>
      <c r="K20" s="14">
        <v>19.399999999999999</v>
      </c>
      <c r="L20" s="14"/>
      <c r="M20" s="12">
        <v>-51575</v>
      </c>
      <c r="N20" s="12">
        <v>-31986</v>
      </c>
      <c r="O20" s="12">
        <v>-19589</v>
      </c>
      <c r="P20" s="14">
        <v>61.2</v>
      </c>
      <c r="Q20" s="12">
        <v>-131201</v>
      </c>
      <c r="R20" s="12">
        <v>-95962</v>
      </c>
      <c r="S20" s="12">
        <v>-35239</v>
      </c>
      <c r="T20" s="14">
        <v>36.700000000000003</v>
      </c>
    </row>
    <row r="21" spans="2:20" x14ac:dyDescent="0.25">
      <c r="B21" t="s">
        <v>73</v>
      </c>
      <c r="D21" s="12">
        <v>-634684</v>
      </c>
      <c r="E21" s="12">
        <v>98507</v>
      </c>
      <c r="F21" s="12">
        <v>-733191</v>
      </c>
      <c r="G21" s="14">
        <v>-744.3</v>
      </c>
      <c r="H21" s="12">
        <v>-2510994</v>
      </c>
      <c r="I21" s="12">
        <v>-24938</v>
      </c>
      <c r="J21" s="12">
        <v>-2486056</v>
      </c>
      <c r="K21" s="14">
        <v>9968.9</v>
      </c>
      <c r="L21" s="14"/>
      <c r="M21" s="12">
        <v>-37511</v>
      </c>
      <c r="N21" s="12">
        <v>4813</v>
      </c>
      <c r="O21" s="12">
        <v>-42324</v>
      </c>
      <c r="P21" s="14">
        <v>-879.4</v>
      </c>
      <c r="Q21" s="12">
        <v>-141454</v>
      </c>
      <c r="R21" s="12">
        <v>-1253</v>
      </c>
      <c r="S21" s="12">
        <v>-140201</v>
      </c>
      <c r="T21" s="14">
        <v>11189.2</v>
      </c>
    </row>
    <row r="22" spans="2:20" x14ac:dyDescent="0.25">
      <c r="B22" s="4" t="s">
        <v>74</v>
      </c>
      <c r="C22" s="4"/>
      <c r="D22" s="23">
        <v>-38636</v>
      </c>
      <c r="E22" s="23">
        <v>1586239</v>
      </c>
      <c r="F22" s="23">
        <v>-1624875</v>
      </c>
      <c r="G22" s="24">
        <v>-102</v>
      </c>
      <c r="H22" s="23">
        <v>2296685</v>
      </c>
      <c r="I22" s="23">
        <v>4904258</v>
      </c>
      <c r="J22" s="23">
        <v>-2607573</v>
      </c>
      <c r="K22" s="24">
        <v>-53.2</v>
      </c>
      <c r="L22" s="24"/>
      <c r="M22" s="23">
        <v>-3303</v>
      </c>
      <c r="N22" s="23">
        <v>78281</v>
      </c>
      <c r="O22" s="23">
        <v>-81584</v>
      </c>
      <c r="P22" s="24">
        <v>-104.2</v>
      </c>
      <c r="Q22" s="23">
        <v>124649</v>
      </c>
      <c r="R22" s="23">
        <v>241918</v>
      </c>
      <c r="S22" s="23">
        <v>-117269</v>
      </c>
      <c r="T22" s="24">
        <v>-48.5</v>
      </c>
    </row>
    <row r="23" spans="2:20" x14ac:dyDescent="0.25">
      <c r="B23" s="4"/>
      <c r="C23" s="4"/>
      <c r="D23" s="4"/>
      <c r="E23" s="4"/>
      <c r="F23" s="4"/>
      <c r="G23" s="4"/>
      <c r="H23" s="4"/>
      <c r="I23" s="4"/>
      <c r="J23" s="4"/>
      <c r="K23" s="4"/>
      <c r="L23" s="4"/>
      <c r="M23" s="4"/>
      <c r="N23" s="4"/>
      <c r="O23" s="4"/>
      <c r="P23" s="4"/>
      <c r="Q23" s="4"/>
      <c r="R23" s="4"/>
      <c r="S23" s="4"/>
      <c r="T23" s="4"/>
    </row>
    <row r="24" spans="2:20" ht="15.75" thickBot="1" x14ac:dyDescent="0.3">
      <c r="B24" s="32" t="s">
        <v>75</v>
      </c>
      <c r="C24" s="32"/>
      <c r="D24" s="33">
        <v>-578874</v>
      </c>
      <c r="E24" s="33">
        <v>-694774</v>
      </c>
      <c r="F24" s="33">
        <v>115900</v>
      </c>
      <c r="G24" s="34">
        <v>-16.7</v>
      </c>
      <c r="H24" s="33">
        <v>-3084763</v>
      </c>
      <c r="I24" s="33">
        <v>-2736609</v>
      </c>
      <c r="J24" s="33">
        <v>-348154</v>
      </c>
      <c r="K24" s="34">
        <v>12.7</v>
      </c>
      <c r="L24" s="34"/>
      <c r="M24" s="33">
        <v>-34172</v>
      </c>
      <c r="N24" s="33">
        <v>-34391</v>
      </c>
      <c r="O24" s="33">
        <v>219</v>
      </c>
      <c r="P24" s="34">
        <v>-0.6</v>
      </c>
      <c r="Q24" s="33">
        <v>-171558</v>
      </c>
      <c r="R24" s="33">
        <v>-135384</v>
      </c>
      <c r="S24" s="33">
        <v>-36174</v>
      </c>
      <c r="T24" s="34">
        <v>26.7</v>
      </c>
    </row>
    <row r="25" spans="2:20" x14ac:dyDescent="0.25">
      <c r="B25" s="4" t="s">
        <v>76</v>
      </c>
      <c r="C25" s="4"/>
      <c r="D25" s="23">
        <v>-617510</v>
      </c>
      <c r="E25" s="23">
        <v>891465</v>
      </c>
      <c r="F25" s="23">
        <v>-1508975</v>
      </c>
      <c r="G25" s="24">
        <v>-169.3</v>
      </c>
      <c r="H25" s="23">
        <v>-788078</v>
      </c>
      <c r="I25" s="23">
        <v>2167649</v>
      </c>
      <c r="J25" s="23">
        <v>-2955727</v>
      </c>
      <c r="K25" s="24">
        <v>-136.4</v>
      </c>
      <c r="L25" s="24"/>
      <c r="M25" s="23">
        <v>-37475</v>
      </c>
      <c r="N25" s="23">
        <v>43890</v>
      </c>
      <c r="O25" s="23">
        <v>-81365</v>
      </c>
      <c r="P25" s="24">
        <v>-185.4</v>
      </c>
      <c r="Q25" s="23">
        <v>-46909</v>
      </c>
      <c r="R25" s="23">
        <v>106534</v>
      </c>
      <c r="S25" s="23">
        <v>-153443</v>
      </c>
      <c r="T25" s="24">
        <v>-144</v>
      </c>
    </row>
    <row r="26" spans="2:20" x14ac:dyDescent="0.25"/>
    <row r="27" spans="2:20" x14ac:dyDescent="0.25">
      <c r="B27" t="s">
        <v>77</v>
      </c>
      <c r="Q27" s="35"/>
    </row>
    <row r="28" spans="2:20" x14ac:dyDescent="0.25"/>
    <row r="29" spans="2:20" ht="15.75" thickBot="1" x14ac:dyDescent="0.3">
      <c r="B29" s="36" t="s">
        <v>78</v>
      </c>
      <c r="C29" s="3"/>
      <c r="D29" s="37">
        <v>-618985</v>
      </c>
      <c r="E29" s="37">
        <v>891465</v>
      </c>
      <c r="F29" s="37">
        <v>-1510450</v>
      </c>
      <c r="G29" s="38">
        <v>-169.4</v>
      </c>
      <c r="H29" s="37">
        <v>-790709</v>
      </c>
      <c r="I29" s="37">
        <v>2167649</v>
      </c>
      <c r="J29" s="37">
        <v>-2958358</v>
      </c>
      <c r="K29" s="38">
        <v>-136.5</v>
      </c>
      <c r="L29" s="38"/>
      <c r="M29" s="37">
        <v>-37563</v>
      </c>
      <c r="N29" s="37">
        <v>43890</v>
      </c>
      <c r="O29" s="37">
        <v>-81453</v>
      </c>
      <c r="P29" s="38">
        <v>-185.6</v>
      </c>
      <c r="Q29" s="37">
        <v>-47071</v>
      </c>
      <c r="R29" s="37">
        <v>106534</v>
      </c>
      <c r="S29" s="37">
        <v>-153605</v>
      </c>
      <c r="T29" s="38">
        <v>-144.19999999999999</v>
      </c>
    </row>
    <row r="30" spans="2:20" ht="15.75" thickTop="1" x14ac:dyDescent="0.25"/>
    <row r="31" spans="2:20" ht="15.75" thickBot="1" x14ac:dyDescent="0.3">
      <c r="B31" s="36" t="s">
        <v>79</v>
      </c>
      <c r="C31" s="3"/>
      <c r="D31" s="37">
        <v>1475</v>
      </c>
      <c r="E31" s="37">
        <v>0</v>
      </c>
      <c r="F31" s="37">
        <v>1475</v>
      </c>
      <c r="G31" s="38">
        <v>0</v>
      </c>
      <c r="H31" s="37">
        <v>2631</v>
      </c>
      <c r="I31" s="37">
        <v>0</v>
      </c>
      <c r="J31" s="37">
        <v>2631</v>
      </c>
      <c r="K31" s="38">
        <v>0</v>
      </c>
      <c r="L31" s="38"/>
      <c r="M31" s="37">
        <v>88</v>
      </c>
      <c r="N31" s="37">
        <v>0</v>
      </c>
      <c r="O31" s="37">
        <v>88</v>
      </c>
      <c r="P31" s="38">
        <v>0</v>
      </c>
      <c r="Q31" s="37">
        <v>162</v>
      </c>
      <c r="R31" s="37">
        <v>0</v>
      </c>
      <c r="S31" s="37">
        <v>162</v>
      </c>
      <c r="T31" s="38">
        <v>0</v>
      </c>
    </row>
    <row r="32" spans="2:20" ht="15.75" thickTop="1" x14ac:dyDescent="0.25">
      <c r="B32" s="26"/>
      <c r="C32" s="27"/>
    </row>
    <row r="33" spans="2:18" ht="34.5" customHeight="1" x14ac:dyDescent="0.25">
      <c r="B33" s="39" t="s">
        <v>80</v>
      </c>
      <c r="C33" s="39"/>
      <c r="D33" s="39"/>
      <c r="E33" s="39"/>
      <c r="F33" s="39"/>
      <c r="G33" s="39"/>
      <c r="H33" s="39"/>
      <c r="I33" s="39"/>
      <c r="J33" s="39"/>
      <c r="K33" s="39"/>
      <c r="L33" s="39"/>
      <c r="M33" s="39"/>
      <c r="N33" s="39"/>
      <c r="Q33" s="40"/>
      <c r="R33" s="40"/>
    </row>
    <row r="34" spans="2:18" ht="5.0999999999999996" customHeight="1" x14ac:dyDescent="0.25">
      <c r="B34" s="39"/>
      <c r="C34" s="39"/>
      <c r="D34" s="39"/>
      <c r="E34" s="39"/>
      <c r="F34" s="39"/>
      <c r="G34" s="39"/>
      <c r="H34" s="39"/>
      <c r="I34" s="39"/>
      <c r="J34" s="39"/>
      <c r="K34" s="39"/>
      <c r="L34" s="39"/>
      <c r="M34" s="39"/>
      <c r="N34" s="39"/>
    </row>
    <row r="35" spans="2:18" x14ac:dyDescent="0.25">
      <c r="B35" s="26"/>
      <c r="C35" s="27"/>
      <c r="M35" s="40"/>
      <c r="N35" s="40"/>
      <c r="Q35" s="40"/>
      <c r="R35" s="40"/>
    </row>
    <row r="36" spans="2:18" x14ac:dyDescent="0.25">
      <c r="B36" s="27"/>
      <c r="C36" s="27"/>
    </row>
    <row r="37" spans="2:18" ht="15" customHeight="1" x14ac:dyDescent="0.25"/>
  </sheetData>
  <mergeCells count="5">
    <mergeCell ref="D7:I7"/>
    <mergeCell ref="J7:K7"/>
    <mergeCell ref="M7:R7"/>
    <mergeCell ref="S7:T7"/>
    <mergeCell ref="B33:N34"/>
  </mergeCells>
  <pageMargins left="1" right="1" top="1" bottom="1" header="0.5" footer="0.5"/>
  <pageSetup scale="83"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696E6-B3A4-412E-B953-DF3B05D7CA4C}">
  <sheetPr>
    <pageSetUpPr fitToPage="1"/>
  </sheetPr>
  <dimension ref="A1:AK81"/>
  <sheetViews>
    <sheetView showGridLines="0" topLeftCell="A16" zoomScale="80" zoomScaleNormal="80" workbookViewId="0">
      <selection activeCell="C39" sqref="C39"/>
    </sheetView>
  </sheetViews>
  <sheetFormatPr defaultColWidth="0" defaultRowHeight="15" customHeight="1" zeroHeight="1" x14ac:dyDescent="0.25"/>
  <cols>
    <col min="1" max="1" width="5.7109375" customWidth="1"/>
    <col min="2" max="2" width="2.7109375" customWidth="1"/>
    <col min="3" max="3" width="62.85546875" customWidth="1"/>
    <col min="4" max="5" width="12.42578125" bestFit="1" customWidth="1"/>
    <col min="6" max="6" width="11.28515625" customWidth="1"/>
    <col min="7" max="7" width="10.140625" bestFit="1" customWidth="1"/>
    <col min="8" max="8" width="12" customWidth="1"/>
    <col min="9" max="9" width="12.28515625" customWidth="1"/>
    <col min="10" max="10" width="11.5703125" customWidth="1"/>
    <col min="11" max="11" width="9.140625" customWidth="1"/>
    <col min="12" max="12" width="3.28515625" customWidth="1"/>
    <col min="13" max="13" width="12.42578125" bestFit="1" customWidth="1"/>
    <col min="14" max="14" width="13" customWidth="1"/>
    <col min="15" max="15" width="9.5703125" customWidth="1"/>
    <col min="16" max="16" width="11.28515625" bestFit="1" customWidth="1"/>
    <col min="17" max="18" width="12.5703125" customWidth="1"/>
    <col min="19" max="19" width="9.5703125" customWidth="1"/>
    <col min="20" max="21" width="9.140625" customWidth="1"/>
    <col min="22" max="27" width="9.140625" hidden="1"/>
    <col min="38" max="16384" width="9.140625" hidden="1"/>
  </cols>
  <sheetData>
    <row r="1" spans="2:20" x14ac:dyDescent="0.25"/>
    <row r="2" spans="2:20" x14ac:dyDescent="0.25">
      <c r="H2" s="41">
        <v>811189.16599999997</v>
      </c>
      <c r="I2" s="41">
        <v>19.035920000000001</v>
      </c>
    </row>
    <row r="3" spans="2:20" x14ac:dyDescent="0.25">
      <c r="H3" s="41">
        <f>+H2/I2</f>
        <v>42613.604490878293</v>
      </c>
      <c r="I3" s="41"/>
    </row>
    <row r="4" spans="2:20" ht="23.25" x14ac:dyDescent="0.35">
      <c r="B4" s="1" t="s">
        <v>0</v>
      </c>
    </row>
    <row r="5" spans="2:20" ht="21.75" thickBot="1" x14ac:dyDescent="0.4">
      <c r="B5" s="2" t="s">
        <v>81</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6" t="s">
        <v>4</v>
      </c>
      <c r="G7" s="6"/>
      <c r="H7" s="5" t="s">
        <v>3</v>
      </c>
      <c r="I7" s="5"/>
      <c r="J7" s="6" t="s">
        <v>4</v>
      </c>
      <c r="K7" s="6"/>
      <c r="L7" s="7"/>
      <c r="M7" s="5" t="s">
        <v>5</v>
      </c>
      <c r="N7" s="5"/>
      <c r="O7" s="6" t="s">
        <v>4</v>
      </c>
      <c r="P7" s="6"/>
      <c r="Q7" s="5" t="s">
        <v>5</v>
      </c>
      <c r="R7" s="5"/>
      <c r="S7" s="6" t="s">
        <v>4</v>
      </c>
      <c r="T7" s="6"/>
    </row>
    <row r="8" spans="2:20" ht="15.75" thickBot="1" x14ac:dyDescent="0.3">
      <c r="B8" s="8"/>
      <c r="C8" s="8"/>
      <c r="D8" s="9" t="s">
        <v>58</v>
      </c>
      <c r="E8" s="9" t="s">
        <v>59</v>
      </c>
      <c r="F8" s="10" t="s">
        <v>8</v>
      </c>
      <c r="G8" s="10" t="s">
        <v>9</v>
      </c>
      <c r="H8" s="9" t="s">
        <v>60</v>
      </c>
      <c r="I8" s="9" t="s">
        <v>61</v>
      </c>
      <c r="J8" s="10" t="s">
        <v>8</v>
      </c>
      <c r="K8" s="10" t="s">
        <v>9</v>
      </c>
      <c r="L8" s="10"/>
      <c r="M8" s="9" t="s">
        <v>58</v>
      </c>
      <c r="N8" s="9" t="s">
        <v>59</v>
      </c>
      <c r="O8" s="10" t="s">
        <v>8</v>
      </c>
      <c r="P8" s="10" t="s">
        <v>9</v>
      </c>
      <c r="Q8" s="9" t="str">
        <f>+H8</f>
        <v>YTD 23</v>
      </c>
      <c r="R8" s="9" t="str">
        <f>+I8</f>
        <v>YTD 22</v>
      </c>
      <c r="S8" s="10" t="s">
        <v>8</v>
      </c>
      <c r="T8" s="10" t="s">
        <v>9</v>
      </c>
    </row>
    <row r="9" spans="2:20" ht="15.75" thickTop="1" x14ac:dyDescent="0.25">
      <c r="B9" s="11" t="s">
        <v>82</v>
      </c>
      <c r="D9" s="12"/>
      <c r="E9" s="12"/>
      <c r="F9" s="12"/>
      <c r="G9" s="12"/>
      <c r="H9" s="12"/>
      <c r="I9" s="12"/>
      <c r="J9" s="12"/>
      <c r="K9" s="12"/>
      <c r="L9" s="12"/>
      <c r="M9" s="12"/>
      <c r="N9" s="12"/>
      <c r="O9" s="12"/>
      <c r="P9" s="12"/>
      <c r="Q9" s="12"/>
      <c r="R9" s="12"/>
      <c r="S9" s="12"/>
      <c r="T9" s="12"/>
    </row>
    <row r="10" spans="2:20" ht="15.75" thickBot="1" x14ac:dyDescent="0.3">
      <c r="C10" s="42" t="s">
        <v>74</v>
      </c>
      <c r="D10" s="43">
        <v>-38636</v>
      </c>
      <c r="E10" s="43">
        <v>1586239</v>
      </c>
      <c r="F10" s="43">
        <v>-1624875</v>
      </c>
      <c r="G10" s="44">
        <v>-102.4</v>
      </c>
      <c r="H10" s="43">
        <v>2296685</v>
      </c>
      <c r="I10" s="43">
        <v>4904258</v>
      </c>
      <c r="J10" s="43">
        <v>-2607573</v>
      </c>
      <c r="K10" s="44">
        <v>-53.2</v>
      </c>
      <c r="L10" s="44"/>
      <c r="M10" s="43">
        <v>-3303</v>
      </c>
      <c r="N10" s="43">
        <v>78281</v>
      </c>
      <c r="O10" s="43">
        <v>-81584</v>
      </c>
      <c r="P10" s="44">
        <v>-104.2</v>
      </c>
      <c r="Q10" s="43">
        <v>124649</v>
      </c>
      <c r="R10" s="43">
        <v>241918</v>
      </c>
      <c r="S10" s="43">
        <v>-117269</v>
      </c>
      <c r="T10" s="44">
        <v>-48.5</v>
      </c>
    </row>
    <row r="11" spans="2:20" x14ac:dyDescent="0.25">
      <c r="C11" t="s">
        <v>83</v>
      </c>
      <c r="D11" s="12">
        <v>914837</v>
      </c>
      <c r="E11" s="12">
        <v>1013042</v>
      </c>
      <c r="F11" s="12">
        <v>-98205</v>
      </c>
      <c r="G11" s="14">
        <v>-9.6999999999999993</v>
      </c>
      <c r="H11" s="12">
        <v>2831387</v>
      </c>
      <c r="I11" s="12">
        <v>3062718</v>
      </c>
      <c r="J11" s="12">
        <v>-231331</v>
      </c>
      <c r="K11" s="14">
        <v>-7.6</v>
      </c>
      <c r="L11" s="14"/>
      <c r="M11" s="12">
        <v>53631</v>
      </c>
      <c r="N11" s="12">
        <v>50059</v>
      </c>
      <c r="O11" s="12">
        <v>3572</v>
      </c>
      <c r="P11" s="14">
        <v>7.1</v>
      </c>
      <c r="Q11" s="12">
        <v>158933</v>
      </c>
      <c r="R11" s="12">
        <v>151120</v>
      </c>
      <c r="S11" s="12">
        <v>7813</v>
      </c>
      <c r="T11" s="14">
        <v>5.2</v>
      </c>
    </row>
    <row r="12" spans="2:20" x14ac:dyDescent="0.25">
      <c r="C12" t="s">
        <v>84</v>
      </c>
      <c r="D12" s="12">
        <v>2066497</v>
      </c>
      <c r="E12" s="12">
        <v>-2483</v>
      </c>
      <c r="F12" s="12">
        <v>2068980</v>
      </c>
      <c r="G12" s="14">
        <v>-83325.8</v>
      </c>
      <c r="H12" s="12">
        <v>2112805</v>
      </c>
      <c r="I12" s="12">
        <v>78949</v>
      </c>
      <c r="J12" s="12">
        <v>2033856</v>
      </c>
      <c r="K12" s="14">
        <v>2576.1999999999998</v>
      </c>
      <c r="L12" s="14"/>
      <c r="M12" s="12">
        <v>121890</v>
      </c>
      <c r="N12" s="12">
        <v>-115</v>
      </c>
      <c r="O12" s="12">
        <v>122005</v>
      </c>
      <c r="P12" s="14">
        <v>-106091.3</v>
      </c>
      <c r="Q12" s="12">
        <v>124419</v>
      </c>
      <c r="R12" s="12">
        <v>3992</v>
      </c>
      <c r="S12" s="12">
        <v>120427</v>
      </c>
      <c r="T12" s="14">
        <v>3016.7</v>
      </c>
    </row>
    <row r="13" spans="2:20" x14ac:dyDescent="0.25">
      <c r="C13" t="s">
        <v>85</v>
      </c>
      <c r="D13" s="12">
        <v>267646</v>
      </c>
      <c r="E13" s="12">
        <v>121560</v>
      </c>
      <c r="F13" s="12">
        <v>146086</v>
      </c>
      <c r="G13" s="14">
        <v>120.2</v>
      </c>
      <c r="H13" s="12">
        <v>570804</v>
      </c>
      <c r="I13" s="12">
        <v>368956</v>
      </c>
      <c r="J13" s="12">
        <v>201848</v>
      </c>
      <c r="K13" s="14">
        <v>54.7</v>
      </c>
      <c r="L13" s="14"/>
      <c r="M13" s="12">
        <v>15697</v>
      </c>
      <c r="N13" s="12">
        <v>6006</v>
      </c>
      <c r="O13" s="12">
        <v>9691</v>
      </c>
      <c r="P13" s="14">
        <v>161.4</v>
      </c>
      <c r="Q13" s="12">
        <v>32366</v>
      </c>
      <c r="R13" s="12">
        <v>18208</v>
      </c>
      <c r="S13" s="12">
        <v>14158</v>
      </c>
      <c r="T13" s="14">
        <v>77.8</v>
      </c>
    </row>
    <row r="14" spans="2:20" x14ac:dyDescent="0.25">
      <c r="C14" t="s">
        <v>86</v>
      </c>
      <c r="D14" s="12">
        <v>-11197</v>
      </c>
      <c r="E14" s="12">
        <v>-24269</v>
      </c>
      <c r="F14" s="12">
        <v>13072</v>
      </c>
      <c r="G14" s="14">
        <v>-53.9</v>
      </c>
      <c r="H14" s="12">
        <v>-48424</v>
      </c>
      <c r="I14" s="12">
        <v>-40156</v>
      </c>
      <c r="J14" s="12">
        <v>-8268</v>
      </c>
      <c r="K14" s="14">
        <v>20.6</v>
      </c>
      <c r="L14" s="14"/>
      <c r="M14" s="12">
        <v>-655</v>
      </c>
      <c r="N14" s="12">
        <v>-1197</v>
      </c>
      <c r="O14" s="12">
        <v>542</v>
      </c>
      <c r="P14" s="14">
        <v>-45.3</v>
      </c>
      <c r="Q14" s="12">
        <v>-2702</v>
      </c>
      <c r="R14" s="12">
        <v>-1985</v>
      </c>
      <c r="S14" s="12">
        <v>-717</v>
      </c>
      <c r="T14" s="14">
        <v>36.1</v>
      </c>
    </row>
    <row r="15" spans="2:20" x14ac:dyDescent="0.25">
      <c r="C15" t="s">
        <v>87</v>
      </c>
      <c r="D15" s="12">
        <v>524632</v>
      </c>
      <c r="E15" s="12">
        <v>534325</v>
      </c>
      <c r="F15" s="12">
        <v>-9693</v>
      </c>
      <c r="G15" s="14">
        <v>-1.8</v>
      </c>
      <c r="H15" s="12">
        <v>1564301</v>
      </c>
      <c r="I15" s="12">
        <v>1613853</v>
      </c>
      <c r="J15" s="12">
        <v>-49552</v>
      </c>
      <c r="K15" s="14">
        <v>-3.1</v>
      </c>
      <c r="L15" s="14"/>
      <c r="M15" s="12">
        <v>30744</v>
      </c>
      <c r="N15" s="12">
        <v>26393</v>
      </c>
      <c r="O15" s="12">
        <v>4351</v>
      </c>
      <c r="P15" s="14">
        <v>16.5</v>
      </c>
      <c r="Q15" s="12">
        <v>87978</v>
      </c>
      <c r="R15" s="12">
        <v>79617</v>
      </c>
      <c r="S15" s="12">
        <v>8361</v>
      </c>
      <c r="T15" s="14">
        <v>10.5</v>
      </c>
    </row>
    <row r="16" spans="2:20" x14ac:dyDescent="0.25">
      <c r="C16" t="s">
        <v>88</v>
      </c>
      <c r="D16" s="12">
        <v>634684</v>
      </c>
      <c r="E16" s="12">
        <v>-98507</v>
      </c>
      <c r="F16" s="12">
        <v>733191</v>
      </c>
      <c r="G16" s="14">
        <v>-744.3</v>
      </c>
      <c r="H16" s="12">
        <v>2510994</v>
      </c>
      <c r="I16" s="12">
        <v>24938</v>
      </c>
      <c r="J16" s="12">
        <v>2486056</v>
      </c>
      <c r="K16" s="14">
        <v>9968.9</v>
      </c>
      <c r="L16" s="14"/>
      <c r="M16" s="12">
        <v>37511</v>
      </c>
      <c r="N16" s="12">
        <v>-4813</v>
      </c>
      <c r="O16" s="12">
        <v>42324</v>
      </c>
      <c r="P16" s="14">
        <v>-879.4</v>
      </c>
      <c r="Q16" s="12">
        <v>141454</v>
      </c>
      <c r="R16" s="12">
        <v>1253</v>
      </c>
      <c r="S16" s="12">
        <v>140201</v>
      </c>
      <c r="T16" s="14">
        <v>11189.2</v>
      </c>
    </row>
    <row r="17" spans="2:20" x14ac:dyDescent="0.25">
      <c r="C17" t="s">
        <v>89</v>
      </c>
      <c r="D17" s="12">
        <v>-1282494</v>
      </c>
      <c r="E17" s="12">
        <v>-130466</v>
      </c>
      <c r="F17" s="12">
        <v>-1152028</v>
      </c>
      <c r="G17" s="14">
        <v>883</v>
      </c>
      <c r="H17" s="12">
        <v>-1001704</v>
      </c>
      <c r="I17" s="12">
        <v>-1118681</v>
      </c>
      <c r="J17" s="12">
        <v>116977</v>
      </c>
      <c r="K17" s="14">
        <v>-10.5</v>
      </c>
      <c r="L17" s="14"/>
      <c r="M17" s="12">
        <v>-77511</v>
      </c>
      <c r="N17" s="12">
        <v>-4606</v>
      </c>
      <c r="O17" s="12">
        <v>-72905</v>
      </c>
      <c r="P17" s="14">
        <v>1582.8</v>
      </c>
      <c r="Q17" s="12">
        <v>-53893</v>
      </c>
      <c r="R17" s="12">
        <v>-54063</v>
      </c>
      <c r="S17" s="12">
        <v>170</v>
      </c>
      <c r="T17" s="14">
        <v>-0.3</v>
      </c>
    </row>
    <row r="18" spans="2:20" x14ac:dyDescent="0.25">
      <c r="C18" t="s">
        <v>90</v>
      </c>
      <c r="D18" s="12">
        <v>441335</v>
      </c>
      <c r="E18" s="12">
        <v>-690973</v>
      </c>
      <c r="F18" s="12">
        <v>1132308</v>
      </c>
      <c r="G18" s="14">
        <v>-163.9</v>
      </c>
      <c r="H18" s="12">
        <v>-46747</v>
      </c>
      <c r="I18" s="12">
        <v>-3914444</v>
      </c>
      <c r="J18" s="12">
        <v>3867697</v>
      </c>
      <c r="K18" s="14">
        <v>-98.8</v>
      </c>
      <c r="L18" s="14"/>
      <c r="M18" s="12">
        <v>25894</v>
      </c>
      <c r="N18" s="12">
        <v>-34384</v>
      </c>
      <c r="O18" s="12">
        <v>60278</v>
      </c>
      <c r="P18" s="14">
        <v>-175.3</v>
      </c>
      <c r="Q18" s="12">
        <v>2228</v>
      </c>
      <c r="R18" s="12">
        <v>-192568</v>
      </c>
      <c r="S18" s="12">
        <v>194796</v>
      </c>
      <c r="T18" s="14">
        <v>-101.2</v>
      </c>
    </row>
    <row r="19" spans="2:20" x14ac:dyDescent="0.25">
      <c r="C19" t="s">
        <v>91</v>
      </c>
      <c r="D19" s="12">
        <v>-656801</v>
      </c>
      <c r="E19" s="12">
        <v>843739</v>
      </c>
      <c r="F19" s="12">
        <v>-1500540</v>
      </c>
      <c r="G19" s="14">
        <v>-177.8</v>
      </c>
      <c r="H19" s="12">
        <v>-1013302</v>
      </c>
      <c r="I19" s="12">
        <v>3022093</v>
      </c>
      <c r="J19" s="12">
        <v>-4035395</v>
      </c>
      <c r="K19" s="14">
        <v>-133.5</v>
      </c>
      <c r="L19" s="14"/>
      <c r="M19" s="12">
        <v>-41551</v>
      </c>
      <c r="N19" s="12">
        <v>46302</v>
      </c>
      <c r="O19" s="12">
        <v>-87853</v>
      </c>
      <c r="P19" s="14">
        <v>-189.7</v>
      </c>
      <c r="Q19" s="12">
        <v>-45873</v>
      </c>
      <c r="R19" s="12">
        <v>154120</v>
      </c>
      <c r="S19" s="12">
        <v>-199993</v>
      </c>
      <c r="T19" s="14">
        <v>-129.80000000000001</v>
      </c>
    </row>
    <row r="20" spans="2:20" x14ac:dyDescent="0.25">
      <c r="C20" t="s">
        <v>92</v>
      </c>
      <c r="D20" s="12">
        <v>-773194</v>
      </c>
      <c r="E20" s="12">
        <v>-469310</v>
      </c>
      <c r="F20" s="12">
        <v>-303884</v>
      </c>
      <c r="G20" s="14">
        <v>64.8</v>
      </c>
      <c r="H20" s="12">
        <v>-3843588</v>
      </c>
      <c r="I20" s="12">
        <v>-1898221</v>
      </c>
      <c r="J20" s="12">
        <v>-1945367</v>
      </c>
      <c r="K20" s="14">
        <v>102.5</v>
      </c>
      <c r="L20" s="14"/>
      <c r="M20" s="12">
        <v>-45283</v>
      </c>
      <c r="N20" s="12">
        <v>-23222</v>
      </c>
      <c r="O20" s="12">
        <v>-22061</v>
      </c>
      <c r="P20" s="14">
        <v>95</v>
      </c>
      <c r="Q20" s="12">
        <v>-211957</v>
      </c>
      <c r="R20" s="12">
        <v>-93350</v>
      </c>
      <c r="S20" s="12">
        <v>-118607</v>
      </c>
      <c r="T20" s="14">
        <v>127.1</v>
      </c>
    </row>
    <row r="21" spans="2:20" x14ac:dyDescent="0.25">
      <c r="C21" t="s">
        <v>93</v>
      </c>
      <c r="D21" s="12">
        <v>-62459</v>
      </c>
      <c r="E21" s="12">
        <v>-48812</v>
      </c>
      <c r="F21" s="12">
        <v>-13647</v>
      </c>
      <c r="G21" s="14">
        <v>28</v>
      </c>
      <c r="H21" s="12">
        <v>-336140</v>
      </c>
      <c r="I21" s="12">
        <v>-609935</v>
      </c>
      <c r="J21" s="12">
        <v>273795</v>
      </c>
      <c r="K21" s="14">
        <v>-44.9</v>
      </c>
      <c r="L21" s="14"/>
      <c r="M21" s="12">
        <v>-3862</v>
      </c>
      <c r="N21" s="12">
        <v>-2408</v>
      </c>
      <c r="O21" s="12">
        <v>-1454</v>
      </c>
      <c r="P21" s="14">
        <v>60.4</v>
      </c>
      <c r="Q21" s="12">
        <v>-18859</v>
      </c>
      <c r="R21" s="12">
        <v>-30212</v>
      </c>
      <c r="S21" s="12">
        <v>11353</v>
      </c>
      <c r="T21" s="14">
        <v>-37.6</v>
      </c>
    </row>
    <row r="22" spans="2:20" x14ac:dyDescent="0.25">
      <c r="D22" s="12"/>
      <c r="E22" s="12"/>
      <c r="F22" s="12"/>
      <c r="G22" s="14"/>
      <c r="H22" s="12"/>
      <c r="I22" s="12"/>
      <c r="J22" s="12"/>
      <c r="K22" s="14"/>
      <c r="L22" s="14"/>
      <c r="M22" s="12"/>
      <c r="N22" s="12"/>
      <c r="O22" s="12"/>
      <c r="P22" s="14"/>
      <c r="Q22" s="12"/>
      <c r="R22" s="12"/>
      <c r="S22" s="12"/>
      <c r="T22" s="14"/>
    </row>
    <row r="23" spans="2:20" ht="15.75" thickBot="1" x14ac:dyDescent="0.3">
      <c r="B23" s="18" t="s">
        <v>94</v>
      </c>
      <c r="C23" s="19"/>
      <c r="D23" s="20">
        <v>2024850</v>
      </c>
      <c r="E23" s="20">
        <v>2634085</v>
      </c>
      <c r="F23" s="20">
        <v>-609235</v>
      </c>
      <c r="G23" s="21">
        <v>-23.1</v>
      </c>
      <c r="H23" s="20">
        <v>5597071</v>
      </c>
      <c r="I23" s="20">
        <v>5494328</v>
      </c>
      <c r="J23" s="20">
        <v>102743</v>
      </c>
      <c r="K23" s="21">
        <v>1.9</v>
      </c>
      <c r="L23" s="21"/>
      <c r="M23" s="20">
        <v>113202</v>
      </c>
      <c r="N23" s="20">
        <v>136296</v>
      </c>
      <c r="O23" s="20">
        <v>-23094</v>
      </c>
      <c r="P23" s="21">
        <v>-16.899999999999999</v>
      </c>
      <c r="Q23" s="20">
        <v>338743</v>
      </c>
      <c r="R23" s="20">
        <v>278050</v>
      </c>
      <c r="S23" s="20">
        <v>60693</v>
      </c>
      <c r="T23" s="21">
        <v>21.8</v>
      </c>
    </row>
    <row r="24" spans="2:20" x14ac:dyDescent="0.25">
      <c r="B24" s="4"/>
      <c r="D24" s="23"/>
      <c r="E24" s="23"/>
      <c r="F24" s="23"/>
      <c r="G24" s="24"/>
      <c r="H24" s="23"/>
      <c r="I24" s="23"/>
      <c r="J24" s="23"/>
      <c r="K24" s="24"/>
      <c r="L24" s="24"/>
      <c r="M24" s="23"/>
      <c r="N24" s="23"/>
      <c r="O24" s="23"/>
      <c r="P24" s="24"/>
      <c r="Q24" s="23"/>
      <c r="R24" s="23"/>
      <c r="S24" s="23"/>
      <c r="T24" s="24"/>
    </row>
    <row r="25" spans="2:20" x14ac:dyDescent="0.25">
      <c r="B25" s="11" t="s">
        <v>95</v>
      </c>
      <c r="D25" s="12"/>
      <c r="E25" s="12"/>
      <c r="F25" s="12"/>
      <c r="G25" s="12"/>
      <c r="H25" s="12"/>
      <c r="I25" s="12"/>
      <c r="J25" s="12"/>
      <c r="K25" s="12"/>
      <c r="L25" s="12"/>
      <c r="M25" s="12"/>
      <c r="N25" s="12"/>
      <c r="O25" s="12"/>
      <c r="P25" s="12"/>
      <c r="Q25" s="12"/>
      <c r="R25" s="12"/>
      <c r="S25" s="12"/>
      <c r="T25" s="12"/>
    </row>
    <row r="26" spans="2:20" x14ac:dyDescent="0.25">
      <c r="C26" t="s">
        <v>96</v>
      </c>
      <c r="D26" s="12">
        <v>-521233</v>
      </c>
      <c r="E26" s="12">
        <v>0</v>
      </c>
      <c r="F26" s="12">
        <v>-521233</v>
      </c>
      <c r="G26" s="14">
        <v>0</v>
      </c>
      <c r="H26" s="12">
        <v>-1920232</v>
      </c>
      <c r="I26" s="12">
        <v>2734</v>
      </c>
      <c r="J26" s="12">
        <v>-1922966</v>
      </c>
      <c r="K26" s="14">
        <v>-70335.3</v>
      </c>
      <c r="L26" s="14"/>
      <c r="M26" s="12">
        <v>-30763</v>
      </c>
      <c r="N26" s="12">
        <v>0</v>
      </c>
      <c r="O26" s="12">
        <v>-30763</v>
      </c>
      <c r="P26" s="14">
        <v>0</v>
      </c>
      <c r="Q26" s="12">
        <v>-109433</v>
      </c>
      <c r="R26" s="12">
        <v>137</v>
      </c>
      <c r="S26" s="12">
        <v>-109570</v>
      </c>
      <c r="T26" s="14">
        <v>-79978.100000000006</v>
      </c>
    </row>
    <row r="27" spans="2:20" x14ac:dyDescent="0.25">
      <c r="C27" t="s">
        <v>97</v>
      </c>
      <c r="D27" s="12">
        <v>88299</v>
      </c>
      <c r="E27" s="12">
        <v>52940</v>
      </c>
      <c r="F27" s="12">
        <v>35359</v>
      </c>
      <c r="G27" s="14">
        <v>66.8</v>
      </c>
      <c r="H27" s="12">
        <v>208883</v>
      </c>
      <c r="I27" s="12">
        <v>120790</v>
      </c>
      <c r="J27" s="12">
        <v>88093</v>
      </c>
      <c r="K27" s="14">
        <v>72.900000000000006</v>
      </c>
      <c r="L27" s="14"/>
      <c r="M27" s="12">
        <v>5169</v>
      </c>
      <c r="N27" s="12">
        <v>2612</v>
      </c>
      <c r="O27" s="12">
        <v>2557</v>
      </c>
      <c r="P27" s="14">
        <v>97.9</v>
      </c>
      <c r="Q27" s="12">
        <v>11810</v>
      </c>
      <c r="R27" s="12">
        <v>5965</v>
      </c>
      <c r="S27" s="12">
        <v>5845</v>
      </c>
      <c r="T27" s="14">
        <v>98</v>
      </c>
    </row>
    <row r="28" spans="2:20" x14ac:dyDescent="0.25">
      <c r="C28" t="s">
        <v>98</v>
      </c>
      <c r="D28" s="12">
        <v>-7674</v>
      </c>
      <c r="E28" s="12">
        <v>-105105</v>
      </c>
      <c r="F28" s="12">
        <v>97431</v>
      </c>
      <c r="G28" s="14">
        <v>-92.7</v>
      </c>
      <c r="H28" s="12">
        <v>-59164</v>
      </c>
      <c r="I28" s="12">
        <v>-169795</v>
      </c>
      <c r="J28" s="12">
        <v>110631</v>
      </c>
      <c r="K28" s="14">
        <v>-65.2</v>
      </c>
      <c r="L28" s="14"/>
      <c r="M28" s="12">
        <v>-403</v>
      </c>
      <c r="N28" s="12">
        <v>-5219</v>
      </c>
      <c r="O28" s="12">
        <v>4816</v>
      </c>
      <c r="P28" s="14">
        <v>-92.3</v>
      </c>
      <c r="Q28" s="12">
        <v>-3321</v>
      </c>
      <c r="R28" s="12">
        <v>-8399</v>
      </c>
      <c r="S28" s="12">
        <v>5078</v>
      </c>
      <c r="T28" s="14">
        <v>-60.5</v>
      </c>
    </row>
    <row r="29" spans="2:20" x14ac:dyDescent="0.25">
      <c r="C29" t="s">
        <v>99</v>
      </c>
      <c r="D29" s="12">
        <v>-991886</v>
      </c>
      <c r="E29" s="12">
        <v>-1120207</v>
      </c>
      <c r="F29" s="12">
        <v>128321</v>
      </c>
      <c r="G29" s="14">
        <v>-11.5</v>
      </c>
      <c r="H29" s="12">
        <v>-2479777</v>
      </c>
      <c r="I29" s="12">
        <v>-3171645</v>
      </c>
      <c r="J29" s="12">
        <v>691868</v>
      </c>
      <c r="K29" s="14">
        <v>-21.8</v>
      </c>
      <c r="L29" s="14"/>
      <c r="M29" s="12">
        <v>-58204</v>
      </c>
      <c r="N29" s="12">
        <v>-55361</v>
      </c>
      <c r="O29" s="12">
        <v>-2843</v>
      </c>
      <c r="P29" s="14">
        <v>5.0999999999999996</v>
      </c>
      <c r="Q29" s="12">
        <v>-140345</v>
      </c>
      <c r="R29" s="12">
        <v>-156905</v>
      </c>
      <c r="S29" s="12">
        <v>16560</v>
      </c>
      <c r="T29" s="14">
        <v>-10.6</v>
      </c>
    </row>
    <row r="30" spans="2:20" x14ac:dyDescent="0.25">
      <c r="C30" t="s">
        <v>100</v>
      </c>
      <c r="D30" s="12">
        <v>11197</v>
      </c>
      <c r="E30" s="12">
        <v>24269</v>
      </c>
      <c r="F30" s="12">
        <v>-13072</v>
      </c>
      <c r="G30" s="14">
        <v>-53.9</v>
      </c>
      <c r="H30" s="12">
        <v>48424</v>
      </c>
      <c r="I30" s="12">
        <v>40156</v>
      </c>
      <c r="J30" s="12">
        <v>8268</v>
      </c>
      <c r="K30" s="14">
        <v>20.6</v>
      </c>
      <c r="L30" s="14"/>
      <c r="M30" s="12">
        <v>655</v>
      </c>
      <c r="N30" s="12">
        <v>1197</v>
      </c>
      <c r="O30" s="12">
        <v>-542</v>
      </c>
      <c r="P30" s="14">
        <v>-45.3</v>
      </c>
      <c r="Q30" s="12">
        <v>2702</v>
      </c>
      <c r="R30" s="12">
        <v>1985</v>
      </c>
      <c r="S30" s="12">
        <v>717</v>
      </c>
      <c r="T30" s="14">
        <v>36.1</v>
      </c>
    </row>
    <row r="31" spans="2:20" x14ac:dyDescent="0.25">
      <c r="C31" t="s">
        <v>101</v>
      </c>
      <c r="D31" s="12">
        <v>6500</v>
      </c>
      <c r="E31" s="12">
        <v>19500</v>
      </c>
      <c r="F31" s="12">
        <v>-13000</v>
      </c>
      <c r="G31" s="14">
        <v>-66.7</v>
      </c>
      <c r="H31" s="12">
        <v>6500</v>
      </c>
      <c r="I31" s="12">
        <v>19500</v>
      </c>
      <c r="J31" s="12">
        <v>-13000</v>
      </c>
      <c r="K31" s="14">
        <v>-66.7</v>
      </c>
      <c r="L31" s="14"/>
      <c r="M31" s="12">
        <v>383</v>
      </c>
      <c r="N31" s="12">
        <v>956</v>
      </c>
      <c r="O31" s="12">
        <v>-573</v>
      </c>
      <c r="P31" s="14">
        <v>-59.9</v>
      </c>
      <c r="Q31" s="12">
        <v>383</v>
      </c>
      <c r="R31" s="12">
        <v>956</v>
      </c>
      <c r="S31" s="12">
        <v>-573</v>
      </c>
      <c r="T31" s="14">
        <v>-59.9</v>
      </c>
    </row>
    <row r="32" spans="2:20" x14ac:dyDescent="0.25">
      <c r="D32" s="12"/>
      <c r="E32" s="12"/>
      <c r="F32" s="12"/>
      <c r="G32" s="14"/>
      <c r="H32" s="12"/>
      <c r="I32" s="12"/>
      <c r="J32" s="12"/>
      <c r="K32" s="14"/>
      <c r="L32" s="14"/>
      <c r="M32" s="12"/>
      <c r="N32" s="12"/>
      <c r="O32" s="12"/>
      <c r="P32" s="14"/>
      <c r="Q32" s="12"/>
      <c r="R32" s="12"/>
      <c r="S32" s="12"/>
      <c r="T32" s="14"/>
    </row>
    <row r="33" spans="2:20" ht="15.75" thickBot="1" x14ac:dyDescent="0.3">
      <c r="B33" s="18" t="s">
        <v>102</v>
      </c>
      <c r="C33" s="19"/>
      <c r="D33" s="20">
        <v>-1414797</v>
      </c>
      <c r="E33" s="20">
        <v>-1128603</v>
      </c>
      <c r="F33" s="20">
        <v>-286194</v>
      </c>
      <c r="G33" s="21">
        <v>25.4</v>
      </c>
      <c r="H33" s="20">
        <v>-4195366</v>
      </c>
      <c r="I33" s="20">
        <v>-3158260</v>
      </c>
      <c r="J33" s="20">
        <v>-1037106</v>
      </c>
      <c r="K33" s="21">
        <v>32.799999999999997</v>
      </c>
      <c r="L33" s="21"/>
      <c r="M33" s="20">
        <v>-83163</v>
      </c>
      <c r="N33" s="20">
        <v>-55815</v>
      </c>
      <c r="O33" s="20">
        <v>-27348</v>
      </c>
      <c r="P33" s="21">
        <v>49</v>
      </c>
      <c r="Q33" s="20">
        <v>-238204</v>
      </c>
      <c r="R33" s="20">
        <v>-156261</v>
      </c>
      <c r="S33" s="20">
        <v>-81943</v>
      </c>
      <c r="T33" s="21">
        <v>52.4</v>
      </c>
    </row>
    <row r="34" spans="2:20" x14ac:dyDescent="0.25">
      <c r="D34" s="12"/>
      <c r="E34" s="12"/>
      <c r="F34" s="12"/>
      <c r="G34" s="12"/>
      <c r="H34" s="12"/>
      <c r="I34" s="12"/>
      <c r="J34" s="12"/>
      <c r="K34" s="12"/>
      <c r="L34" s="12"/>
      <c r="M34" s="12"/>
      <c r="N34" s="12"/>
      <c r="O34" s="12"/>
      <c r="P34" s="12"/>
      <c r="Q34" s="12"/>
      <c r="R34" s="12"/>
      <c r="S34" s="12"/>
      <c r="T34" s="12"/>
    </row>
    <row r="35" spans="2:20" x14ac:dyDescent="0.25">
      <c r="B35" s="11" t="s">
        <v>103</v>
      </c>
      <c r="C35" s="13"/>
      <c r="D35" s="12"/>
      <c r="E35" s="12"/>
      <c r="F35" s="12"/>
      <c r="G35" s="12"/>
      <c r="H35" s="12"/>
      <c r="I35" s="12"/>
      <c r="J35" s="12"/>
      <c r="K35" s="12"/>
      <c r="L35" s="12"/>
      <c r="M35" s="12"/>
      <c r="N35" s="12"/>
      <c r="O35" s="12"/>
      <c r="P35" s="12"/>
      <c r="Q35" s="12"/>
      <c r="R35" s="12"/>
      <c r="S35" s="12"/>
      <c r="T35" s="12"/>
    </row>
    <row r="36" spans="2:20" x14ac:dyDescent="0.25">
      <c r="C36" t="s">
        <v>104</v>
      </c>
      <c r="D36" s="12">
        <v>1284916</v>
      </c>
      <c r="E36" s="12">
        <v>0</v>
      </c>
      <c r="F36" s="12">
        <v>1284916</v>
      </c>
      <c r="G36" s="14">
        <v>0</v>
      </c>
      <c r="H36" s="12">
        <v>8860789</v>
      </c>
      <c r="I36" s="12">
        <v>0</v>
      </c>
      <c r="J36" s="12">
        <v>8860789</v>
      </c>
      <c r="K36" s="14">
        <v>0</v>
      </c>
      <c r="L36" s="14"/>
      <c r="M36" s="12">
        <v>75825</v>
      </c>
      <c r="N36" s="12">
        <v>0</v>
      </c>
      <c r="O36" s="12">
        <v>75825</v>
      </c>
      <c r="P36" s="14">
        <v>0</v>
      </c>
      <c r="Q36" s="12">
        <v>498476</v>
      </c>
      <c r="R36" s="12">
        <v>0</v>
      </c>
      <c r="S36" s="12">
        <v>498476</v>
      </c>
      <c r="T36" s="14">
        <v>0</v>
      </c>
    </row>
    <row r="37" spans="2:20" x14ac:dyDescent="0.25">
      <c r="C37" t="s">
        <v>105</v>
      </c>
      <c r="D37" s="12">
        <v>-1323877</v>
      </c>
      <c r="E37" s="12">
        <v>-19500</v>
      </c>
      <c r="F37" s="12">
        <v>-1304377</v>
      </c>
      <c r="G37" s="14">
        <v>6689.1</v>
      </c>
      <c r="H37" s="12">
        <v>-7394077</v>
      </c>
      <c r="I37" s="12">
        <v>-23148</v>
      </c>
      <c r="J37" s="12">
        <v>-7370929</v>
      </c>
      <c r="K37" s="14">
        <v>31842.6</v>
      </c>
      <c r="L37" s="14"/>
      <c r="M37" s="12">
        <v>-77082</v>
      </c>
      <c r="N37" s="12">
        <v>-956</v>
      </c>
      <c r="O37" s="12">
        <v>-76126</v>
      </c>
      <c r="P37" s="14">
        <v>7963</v>
      </c>
      <c r="Q37" s="12">
        <v>-424419</v>
      </c>
      <c r="R37" s="12">
        <v>-1136</v>
      </c>
      <c r="S37" s="12">
        <v>-423283</v>
      </c>
      <c r="T37" s="14">
        <v>37260.800000000003</v>
      </c>
    </row>
    <row r="38" spans="2:20" x14ac:dyDescent="0.25">
      <c r="C38" t="s">
        <v>106</v>
      </c>
      <c r="D38" s="12">
        <v>-168482</v>
      </c>
      <c r="E38" s="12">
        <v>-177541</v>
      </c>
      <c r="F38" s="12">
        <v>9059</v>
      </c>
      <c r="G38" s="14">
        <v>-5.0999999999999996</v>
      </c>
      <c r="H38" s="12">
        <v>-515605</v>
      </c>
      <c r="I38" s="12">
        <v>-540815</v>
      </c>
      <c r="J38" s="12">
        <v>25210</v>
      </c>
      <c r="K38" s="14">
        <v>-4.7</v>
      </c>
      <c r="L38" s="14"/>
      <c r="M38" s="12">
        <v>-9881</v>
      </c>
      <c r="N38" s="12">
        <v>-8773</v>
      </c>
      <c r="O38" s="12">
        <v>-1108</v>
      </c>
      <c r="P38" s="14">
        <v>12.6</v>
      </c>
      <c r="Q38" s="12">
        <v>-28994</v>
      </c>
      <c r="R38" s="12">
        <v>-26685</v>
      </c>
      <c r="S38" s="12">
        <v>-2309</v>
      </c>
      <c r="T38" s="14">
        <v>8.6999999999999993</v>
      </c>
    </row>
    <row r="39" spans="2:20" x14ac:dyDescent="0.25">
      <c r="C39" t="s">
        <v>20</v>
      </c>
      <c r="D39" s="12">
        <v>-913064</v>
      </c>
      <c r="E39" s="12">
        <v>-245037</v>
      </c>
      <c r="F39" s="12">
        <v>-668027</v>
      </c>
      <c r="G39" s="14">
        <v>272.60000000000002</v>
      </c>
      <c r="H39" s="12">
        <v>-2174300</v>
      </c>
      <c r="I39" s="12">
        <v>-546680</v>
      </c>
      <c r="J39" s="12">
        <v>-1627620</v>
      </c>
      <c r="K39" s="14">
        <v>297.7</v>
      </c>
      <c r="L39" s="14"/>
      <c r="M39" s="12">
        <v>-53573</v>
      </c>
      <c r="N39" s="12">
        <v>-12120</v>
      </c>
      <c r="O39" s="12">
        <v>-41453</v>
      </c>
      <c r="P39" s="14">
        <v>342</v>
      </c>
      <c r="Q39" s="12">
        <v>-123366</v>
      </c>
      <c r="R39" s="12">
        <v>-27166</v>
      </c>
      <c r="S39" s="12">
        <v>-96200</v>
      </c>
      <c r="T39" s="14">
        <v>354.1</v>
      </c>
    </row>
    <row r="40" spans="2:20" x14ac:dyDescent="0.25">
      <c r="C40" t="s">
        <v>107</v>
      </c>
      <c r="D40" s="12">
        <v>-376957</v>
      </c>
      <c r="E40" s="12">
        <v>-412120</v>
      </c>
      <c r="F40" s="12">
        <v>35163</v>
      </c>
      <c r="G40" s="14">
        <v>-8.5</v>
      </c>
      <c r="H40" s="12">
        <v>-1670380</v>
      </c>
      <c r="I40" s="12">
        <v>-1672348</v>
      </c>
      <c r="J40" s="12">
        <v>1968</v>
      </c>
      <c r="K40" s="14">
        <v>-0.1</v>
      </c>
      <c r="L40" s="14"/>
      <c r="M40" s="12">
        <v>-21967</v>
      </c>
      <c r="N40" s="12">
        <v>-20489</v>
      </c>
      <c r="O40" s="12">
        <v>-1478</v>
      </c>
      <c r="P40" s="14">
        <v>7.2</v>
      </c>
      <c r="Q40" s="12">
        <v>-92705</v>
      </c>
      <c r="R40" s="12">
        <v>-82503</v>
      </c>
      <c r="S40" s="12">
        <v>-10202</v>
      </c>
      <c r="T40" s="14">
        <v>12.4</v>
      </c>
    </row>
    <row r="41" spans="2:20" x14ac:dyDescent="0.25">
      <c r="C41" t="s">
        <v>108</v>
      </c>
      <c r="D41" s="12">
        <v>0</v>
      </c>
      <c r="E41" s="12">
        <v>0</v>
      </c>
      <c r="F41" s="12">
        <v>0</v>
      </c>
      <c r="G41" s="14">
        <v>0</v>
      </c>
      <c r="H41" s="12">
        <v>-1363238</v>
      </c>
      <c r="I41" s="12">
        <v>-1572577</v>
      </c>
      <c r="J41" s="12">
        <v>209339</v>
      </c>
      <c r="K41" s="14">
        <v>-13.3</v>
      </c>
      <c r="L41" s="14"/>
      <c r="M41" s="12">
        <v>0</v>
      </c>
      <c r="N41" s="12">
        <v>0</v>
      </c>
      <c r="O41" s="12">
        <v>0</v>
      </c>
      <c r="P41" s="14">
        <v>0</v>
      </c>
      <c r="Q41" s="12">
        <v>-75392</v>
      </c>
      <c r="R41" s="12">
        <v>-76335</v>
      </c>
      <c r="S41" s="12">
        <v>943</v>
      </c>
      <c r="T41" s="14">
        <v>-1.2</v>
      </c>
    </row>
    <row r="42" spans="2:20" x14ac:dyDescent="0.25">
      <c r="D42" s="12"/>
      <c r="E42" s="12"/>
      <c r="F42" s="12"/>
      <c r="G42" s="14"/>
      <c r="H42" s="12"/>
      <c r="I42" s="12"/>
      <c r="J42" s="12"/>
      <c r="K42" s="14"/>
      <c r="L42" s="14"/>
      <c r="M42" s="12"/>
      <c r="N42" s="12"/>
      <c r="O42" s="12"/>
      <c r="P42" s="14"/>
      <c r="Q42" s="12"/>
      <c r="R42" s="12"/>
      <c r="S42" s="12"/>
      <c r="T42" s="14"/>
    </row>
    <row r="43" spans="2:20" ht="15.75" thickBot="1" x14ac:dyDescent="0.3">
      <c r="B43" s="18" t="s">
        <v>109</v>
      </c>
      <c r="C43" s="19"/>
      <c r="D43" s="20">
        <v>-1497464</v>
      </c>
      <c r="E43" s="20">
        <v>-854198</v>
      </c>
      <c r="F43" s="20">
        <v>-643266</v>
      </c>
      <c r="G43" s="21">
        <v>75.3</v>
      </c>
      <c r="H43" s="20">
        <v>-4256811</v>
      </c>
      <c r="I43" s="20">
        <v>-4355568</v>
      </c>
      <c r="J43" s="20">
        <v>98757</v>
      </c>
      <c r="K43" s="21">
        <v>-2.2999999999999998</v>
      </c>
      <c r="L43" s="21"/>
      <c r="M43" s="20">
        <v>-86678</v>
      </c>
      <c r="N43" s="20">
        <v>-42338</v>
      </c>
      <c r="O43" s="20">
        <v>-44340</v>
      </c>
      <c r="P43" s="21">
        <v>104.7</v>
      </c>
      <c r="Q43" s="20">
        <v>-246400</v>
      </c>
      <c r="R43" s="20">
        <v>-213825</v>
      </c>
      <c r="S43" s="20">
        <v>-32575</v>
      </c>
      <c r="T43" s="21">
        <v>15.2</v>
      </c>
    </row>
    <row r="44" spans="2:20" ht="15.75" thickBot="1" x14ac:dyDescent="0.3">
      <c r="D44" s="12"/>
      <c r="E44" s="12"/>
      <c r="F44" s="12"/>
      <c r="G44" s="12"/>
      <c r="H44" s="12"/>
      <c r="I44" s="12"/>
      <c r="J44" s="12"/>
      <c r="K44" s="12"/>
      <c r="L44" s="12"/>
      <c r="M44" s="12"/>
      <c r="N44" s="12"/>
      <c r="O44" s="12"/>
      <c r="P44" s="12"/>
      <c r="Q44" s="12"/>
      <c r="R44" s="12"/>
      <c r="S44" s="12"/>
      <c r="T44" s="12"/>
    </row>
    <row r="45" spans="2:20" ht="15.75" thickBot="1" x14ac:dyDescent="0.3">
      <c r="B45" s="15" t="s">
        <v>110</v>
      </c>
      <c r="C45" s="15"/>
      <c r="D45" s="16">
        <v>-887411</v>
      </c>
      <c r="E45" s="16">
        <v>651284</v>
      </c>
      <c r="F45" s="16">
        <v>-1538695</v>
      </c>
      <c r="G45" s="17">
        <v>-236.3</v>
      </c>
      <c r="H45" s="16">
        <v>-2855106</v>
      </c>
      <c r="I45" s="16">
        <v>-2019500</v>
      </c>
      <c r="J45" s="16">
        <v>-835606</v>
      </c>
      <c r="K45" s="17">
        <v>41.4</v>
      </c>
      <c r="L45" s="17"/>
      <c r="M45" s="16">
        <v>-56639</v>
      </c>
      <c r="N45" s="16">
        <v>38143</v>
      </c>
      <c r="O45" s="16">
        <v>-94782</v>
      </c>
      <c r="P45" s="17">
        <v>-248.5</v>
      </c>
      <c r="Q45" s="16">
        <v>-145861</v>
      </c>
      <c r="R45" s="16">
        <v>-92036</v>
      </c>
      <c r="S45" s="16">
        <v>-53825</v>
      </c>
      <c r="T45" s="17">
        <v>58.5</v>
      </c>
    </row>
    <row r="46" spans="2:20" x14ac:dyDescent="0.25">
      <c r="C46" t="s">
        <v>111</v>
      </c>
      <c r="D46" s="12">
        <v>215565</v>
      </c>
      <c r="E46" s="12">
        <v>64457</v>
      </c>
      <c r="F46" s="12">
        <v>151108</v>
      </c>
      <c r="G46" s="14">
        <v>234.4</v>
      </c>
      <c r="H46" s="12">
        <v>-629068</v>
      </c>
      <c r="I46" s="12">
        <v>-648956</v>
      </c>
      <c r="J46" s="12">
        <v>19888</v>
      </c>
      <c r="K46" s="14">
        <v>-3.1</v>
      </c>
      <c r="L46" s="14"/>
      <c r="M46" s="12">
        <v>-414</v>
      </c>
      <c r="N46" s="12">
        <v>-13555</v>
      </c>
      <c r="O46" s="12">
        <v>13141</v>
      </c>
      <c r="P46" s="14">
        <v>-96.9</v>
      </c>
      <c r="Q46" s="12">
        <v>15564</v>
      </c>
      <c r="R46" s="12">
        <v>-28178</v>
      </c>
      <c r="S46" s="12">
        <v>43742</v>
      </c>
      <c r="T46" s="14">
        <v>-155.19999999999999</v>
      </c>
    </row>
    <row r="47" spans="2:20" ht="15.75" thickBot="1" x14ac:dyDescent="0.3">
      <c r="C47" t="s">
        <v>112</v>
      </c>
      <c r="D47" s="12">
        <v>10396165</v>
      </c>
      <c r="E47" s="12">
        <v>13472009</v>
      </c>
      <c r="F47" s="12">
        <v>-3075844</v>
      </c>
      <c r="G47" s="14">
        <v>-22.8</v>
      </c>
      <c r="H47" s="12">
        <v>13208493</v>
      </c>
      <c r="I47" s="12">
        <v>16856206</v>
      </c>
      <c r="J47" s="12">
        <v>-3647713</v>
      </c>
      <c r="K47" s="14">
        <v>-21.6</v>
      </c>
      <c r="L47" s="14"/>
      <c r="M47" s="12">
        <v>608960</v>
      </c>
      <c r="N47" s="12">
        <v>674116</v>
      </c>
      <c r="O47" s="12">
        <v>-65156</v>
      </c>
      <c r="P47" s="14">
        <v>-9.6999999999999993</v>
      </c>
      <c r="Q47" s="12">
        <v>682204</v>
      </c>
      <c r="R47" s="12">
        <v>818918</v>
      </c>
      <c r="S47" s="12">
        <v>-136714</v>
      </c>
      <c r="T47" s="14">
        <v>-16.7</v>
      </c>
    </row>
    <row r="48" spans="2:20" ht="15.75" thickBot="1" x14ac:dyDescent="0.3">
      <c r="B48" s="45" t="s">
        <v>113</v>
      </c>
      <c r="C48" s="45"/>
      <c r="D48" s="46">
        <v>9724319</v>
      </c>
      <c r="E48" s="46">
        <v>14187750</v>
      </c>
      <c r="F48" s="46">
        <v>-4463431</v>
      </c>
      <c r="G48" s="47">
        <v>-31.5</v>
      </c>
      <c r="H48" s="46">
        <v>9724319</v>
      </c>
      <c r="I48" s="46">
        <v>14187750</v>
      </c>
      <c r="J48" s="46">
        <v>-4463431</v>
      </c>
      <c r="K48" s="47">
        <v>-31.5</v>
      </c>
      <c r="L48" s="47"/>
      <c r="M48" s="46">
        <v>551907</v>
      </c>
      <c r="N48" s="46">
        <v>698704</v>
      </c>
      <c r="O48" s="46">
        <v>-146797</v>
      </c>
      <c r="P48" s="47">
        <v>-21</v>
      </c>
      <c r="Q48" s="46">
        <v>551907</v>
      </c>
      <c r="R48" s="46">
        <v>698704</v>
      </c>
      <c r="S48" s="46">
        <v>-146797</v>
      </c>
      <c r="T48" s="47">
        <v>-21</v>
      </c>
    </row>
    <row r="49" spans="2:14" x14ac:dyDescent="0.25">
      <c r="B49" s="26"/>
      <c r="C49" s="27"/>
    </row>
    <row r="50" spans="2:14" ht="29.25" customHeight="1" x14ac:dyDescent="0.25">
      <c r="B50" s="39" t="s">
        <v>80</v>
      </c>
      <c r="C50" s="39"/>
      <c r="D50" s="39"/>
      <c r="E50" s="39"/>
      <c r="F50" s="39"/>
      <c r="G50" s="39"/>
      <c r="H50" s="39"/>
      <c r="I50" s="39"/>
      <c r="J50" s="39"/>
      <c r="K50" s="39"/>
      <c r="L50" s="39"/>
      <c r="M50" s="39"/>
      <c r="N50" s="39"/>
    </row>
    <row r="51" spans="2:14" ht="5.0999999999999996" customHeight="1" x14ac:dyDescent="0.25"/>
    <row r="52" spans="2:14" x14ac:dyDescent="0.25">
      <c r="B52" s="26"/>
      <c r="C52" s="27"/>
    </row>
    <row r="53" spans="2:14" hidden="1" x14ac:dyDescent="0.25"/>
    <row r="54" spans="2:14" hidden="1" x14ac:dyDescent="0.25"/>
    <row r="55" spans="2:14" hidden="1" x14ac:dyDescent="0.25"/>
    <row r="56" spans="2:14" hidden="1" x14ac:dyDescent="0.25"/>
    <row r="57" spans="2:14" hidden="1" x14ac:dyDescent="0.25"/>
    <row r="58" spans="2:14" hidden="1" x14ac:dyDescent="0.25"/>
    <row r="59" spans="2:14" hidden="1" x14ac:dyDescent="0.25"/>
    <row r="60" spans="2:14" hidden="1" x14ac:dyDescent="0.25"/>
    <row r="61" spans="2:14" hidden="1" x14ac:dyDescent="0.25"/>
    <row r="62" spans="2:14" hidden="1" x14ac:dyDescent="0.25"/>
    <row r="63" spans="2:14" hidden="1" x14ac:dyDescent="0.25"/>
    <row r="64" spans="2:1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sheetData>
  <mergeCells count="9">
    <mergeCell ref="Q7:R7"/>
    <mergeCell ref="S7:T7"/>
    <mergeCell ref="B50:N50"/>
    <mergeCell ref="D7:E7"/>
    <mergeCell ref="F7:G7"/>
    <mergeCell ref="H7:I7"/>
    <mergeCell ref="J7:K7"/>
    <mergeCell ref="M7:N7"/>
    <mergeCell ref="O7:P7"/>
  </mergeCells>
  <pageMargins left="0.7" right="0.7" top="0.75" bottom="0.75" header="0.3" footer="0.3"/>
  <pageSetup scale="75"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ING</vt:lpstr>
      <vt:lpstr>ER Trim ING</vt:lpstr>
      <vt:lpstr>FE Trim ING</vt:lpstr>
      <vt:lpstr>'BG Trim ING'!Print_Area</vt:lpstr>
      <vt:lpstr>'ER Trim ING'!Print_Area</vt:lpstr>
      <vt:lpstr>'FE Trim 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Lee, Raquel</dc:creator>
  <cp:lastModifiedBy>Yanez Lee, Raquel</cp:lastModifiedBy>
  <dcterms:created xsi:type="dcterms:W3CDTF">2023-10-24T19:24:29Z</dcterms:created>
  <dcterms:modified xsi:type="dcterms:W3CDTF">2023-10-24T19:39:27Z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8e5190-04f9-4441-aec9-827407247a1c_Enabled">
    <vt:lpwstr>true</vt:lpwstr>
  </property>
  <property fmtid="{D5CDD505-2E9C-101B-9397-08002B2CF9AE}" pid="3" name="MSIP_Label_608e5190-04f9-4441-aec9-827407247a1c_SetDate">
    <vt:lpwstr>2023-10-24T19:24:47Z</vt:lpwstr>
  </property>
  <property fmtid="{D5CDD505-2E9C-101B-9397-08002B2CF9AE}" pid="4" name="MSIP_Label_608e5190-04f9-4441-aec9-827407247a1c_Method">
    <vt:lpwstr>Standard</vt:lpwstr>
  </property>
  <property fmtid="{D5CDD505-2E9C-101B-9397-08002B2CF9AE}" pid="5" name="MSIP_Label_608e5190-04f9-4441-aec9-827407247a1c_Name">
    <vt:lpwstr>Confidential_Sigma</vt:lpwstr>
  </property>
  <property fmtid="{D5CDD505-2E9C-101B-9397-08002B2CF9AE}" pid="6" name="MSIP_Label_608e5190-04f9-4441-aec9-827407247a1c_SiteId">
    <vt:lpwstr>3205c38a-2aa0-4681-8dc0-61687b1d331b</vt:lpwstr>
  </property>
  <property fmtid="{D5CDD505-2E9C-101B-9397-08002B2CF9AE}" pid="7" name="MSIP_Label_608e5190-04f9-4441-aec9-827407247a1c_ActionId">
    <vt:lpwstr>3ddcc0fe-5b23-49f4-be58-a51426b709e7</vt:lpwstr>
  </property>
  <property fmtid="{D5CDD505-2E9C-101B-9397-08002B2CF9AE}" pid="8" name="MSIP_Label_608e5190-04f9-4441-aec9-827407247a1c_ContentBits">
    <vt:lpwstr>2</vt:lpwstr>
  </property>
</Properties>
</file>