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igmaonline-my.sharepoint.com/personal/mirigoyen_sigma-alimentos_com/Documents/Escritorio/Jefe Comunicación Corporativa/2025/4Q24/EEFF/Finales/"/>
    </mc:Choice>
  </mc:AlternateContent>
  <xr:revisionPtr revIDLastSave="9" documentId="8_{B818FC1E-CE12-4DFF-BB01-8A16E94E6A8E}" xr6:coauthVersionLast="47" xr6:coauthVersionMax="47" xr10:uidLastSave="{2781BD93-341E-435C-AA71-87A5ECBDC98A}"/>
  <bookViews>
    <workbookView xWindow="30975" yWindow="810" windowWidth="17325" windowHeight="14265" xr2:uid="{05E0A711-A5C2-495A-AC41-FC4810FD8D7E}"/>
  </bookViews>
  <sheets>
    <sheet name="BG Trim ESP" sheetId="1" r:id="rId1"/>
    <sheet name="ER Trim ESP" sheetId="2" r:id="rId2"/>
    <sheet name="FE Trim ESP" sheetId="3" r:id="rId3"/>
  </sheets>
  <externalReferences>
    <externalReference r:id="rId4"/>
  </externalReferences>
  <definedNames>
    <definedName name="_xlnm._FilterDatabase" localSheetId="0" hidden="1">'BG Trim ESP'!$C$4:$D$74</definedName>
    <definedName name="_xlnm.Print_Area" localSheetId="0">'BG Trim ESP'!$C$1:$K$72</definedName>
    <definedName name="_xlnm.Print_Area" localSheetId="1">'ER Trim ESP'!$B$1:$N$35</definedName>
    <definedName name="_xlnm.Print_Area" localSheetId="2">'FE Trim ESP'!$B$1:$N$50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R8" i="3" s="1"/>
  <c r="H8" i="3"/>
  <c r="Q8" i="3" s="1"/>
  <c r="E8" i="3"/>
  <c r="N8" i="3" s="1"/>
  <c r="D8" i="3"/>
  <c r="M8" i="3" s="1"/>
  <c r="H3" i="3"/>
  <c r="N8" i="2"/>
  <c r="M8" i="2"/>
</calcChain>
</file>

<file path=xl/sharedStrings.xml><?xml version="1.0" encoding="utf-8"?>
<sst xmlns="http://schemas.openxmlformats.org/spreadsheetml/2006/main" count="164" uniqueCount="118">
  <si>
    <t xml:space="preserve">Sigma Alimentos, S.A. de C.V. y Subsidiarias </t>
  </si>
  <si>
    <t>ESTADO DE SITUACIÓN FINANCIERA</t>
  </si>
  <si>
    <t>Información en miles</t>
  </si>
  <si>
    <t>(miles de pesos)</t>
  </si>
  <si>
    <t>Var.</t>
  </si>
  <si>
    <t>(miles de dólares)</t>
  </si>
  <si>
    <t>Dic'24</t>
  </si>
  <si>
    <t>Dic '23</t>
  </si>
  <si>
    <t>($)</t>
  </si>
  <si>
    <t>(%)</t>
  </si>
  <si>
    <r>
      <t xml:space="preserve">Dic '24 </t>
    </r>
    <r>
      <rPr>
        <b/>
        <vertAlign val="superscript"/>
        <sz val="11"/>
        <color theme="1"/>
        <rFont val="Calibri"/>
        <family val="2"/>
      </rPr>
      <t>(1)</t>
    </r>
  </si>
  <si>
    <r>
      <t xml:space="preserve">Dic '23 </t>
    </r>
    <r>
      <rPr>
        <b/>
        <vertAlign val="superscript"/>
        <sz val="11"/>
        <color theme="1"/>
        <rFont val="Calibri"/>
        <family val="2"/>
      </rPr>
      <t>(2)</t>
    </r>
  </si>
  <si>
    <t>ACTIVO</t>
  </si>
  <si>
    <t>ACTIVO CIRCULANTE:</t>
  </si>
  <si>
    <t>Efectivo y equivalentes de efectivo</t>
  </si>
  <si>
    <t>Efectivo restringido</t>
  </si>
  <si>
    <t>Clientes y otras cuentas por cobrar, neto</t>
  </si>
  <si>
    <t>Impuestos sobre la renta por recuperar</t>
  </si>
  <si>
    <t>Inventarios</t>
  </si>
  <si>
    <t>Otros activos circulantes</t>
  </si>
  <si>
    <t>Instrumentos financieros derivados</t>
  </si>
  <si>
    <t>Total activo circulante</t>
  </si>
  <si>
    <t>ACTIVO NO CIRCULANTE:</t>
  </si>
  <si>
    <t>Propiedad, planta y equipo, neto</t>
  </si>
  <si>
    <t>Activos intangibles, neto</t>
  </si>
  <si>
    <t>Derecho de uso por arrendamiento, neto</t>
  </si>
  <si>
    <t>Crédito mercantil</t>
  </si>
  <si>
    <t>Impuestos diferidos a la utilidad</t>
  </si>
  <si>
    <t>Inversiones en asociadas y negocios conjuntos</t>
  </si>
  <si>
    <t>Otros activos no circulantes</t>
  </si>
  <si>
    <t>Total activo no circulante</t>
  </si>
  <si>
    <t>Total activo</t>
  </si>
  <si>
    <t>PASIVO Y CAPITAL CONTABLE</t>
  </si>
  <si>
    <t>PASIVO CIRCULANTE:</t>
  </si>
  <si>
    <t>Deuda circulante</t>
  </si>
  <si>
    <t>Intereses devengados por pagar</t>
  </si>
  <si>
    <t>Pasivo por arrendamientos</t>
  </si>
  <si>
    <t>Proveedores y Otras cuentas por pagar</t>
  </si>
  <si>
    <t>Impuesto a la utilidad por pagar</t>
  </si>
  <si>
    <t>Provisiones</t>
  </si>
  <si>
    <t>Otros pasivos circulantes</t>
  </si>
  <si>
    <t>Total pasivo circulante</t>
  </si>
  <si>
    <t>PASIVO NO CIRCULANTE:</t>
  </si>
  <si>
    <t>Deuda a largo plazo</t>
  </si>
  <si>
    <t>Documentos por pagar</t>
  </si>
  <si>
    <t>Beneficios a empleados</t>
  </si>
  <si>
    <t>Provisiones largo plazo</t>
  </si>
  <si>
    <t>Impuestos sobre la renta por pagar</t>
  </si>
  <si>
    <t>Otros pasivos no circulantes</t>
  </si>
  <si>
    <t>Total pasivo no circulante</t>
  </si>
  <si>
    <t>Total pasivo</t>
  </si>
  <si>
    <t>CAPITAL CONTABLE:</t>
  </si>
  <si>
    <t>Total capital contable</t>
  </si>
  <si>
    <t>Total capital contable de la participación controladora:</t>
  </si>
  <si>
    <t>Total capital contable de la participación no controladora:</t>
  </si>
  <si>
    <t>Total pasivo y capital contable</t>
  </si>
  <si>
    <t>(2)       Convertido a dólares para conveniencia del lector, usando el tipo de cambio de 16.8935 publicado por el Banco de México para pago de obligaciones denominadas en dólares para el 31 de diciembre de 2023</t>
  </si>
  <si>
    <t>ESTADO DE RESULTADOS</t>
  </si>
  <si>
    <t xml:space="preserve">Información en miles </t>
  </si>
  <si>
    <t>IV Trim 24</t>
  </si>
  <si>
    <t>IV Trim 23</t>
  </si>
  <si>
    <t>Acum 24</t>
  </si>
  <si>
    <t>Acum 23</t>
  </si>
  <si>
    <r>
      <t>Acum 24</t>
    </r>
    <r>
      <rPr>
        <b/>
        <vertAlign val="subscript"/>
        <sz val="11"/>
        <color theme="1"/>
        <rFont val="Calibri"/>
        <family val="2"/>
      </rPr>
      <t>(1)</t>
    </r>
  </si>
  <si>
    <r>
      <t>Acum 23</t>
    </r>
    <r>
      <rPr>
        <b/>
        <vertAlign val="subscript"/>
        <sz val="11"/>
        <color theme="1"/>
        <rFont val="Calibri"/>
        <family val="2"/>
      </rPr>
      <t>(1)</t>
    </r>
  </si>
  <si>
    <t>Ventas netas</t>
  </si>
  <si>
    <t>Costo de ventas</t>
  </si>
  <si>
    <t>Utilidad bruta</t>
  </si>
  <si>
    <t>Gastos de venta</t>
  </si>
  <si>
    <t>Gastos de administración</t>
  </si>
  <si>
    <t>Otros ingresos (gastos), neto</t>
  </si>
  <si>
    <t>Utilidad de operación</t>
  </si>
  <si>
    <t>Ingresos financieros</t>
  </si>
  <si>
    <t>Gastos financieros</t>
  </si>
  <si>
    <t>Ganancia (pérdida) cambiaria, neta</t>
  </si>
  <si>
    <t>Participación en utilidad (pérdida) de asociadas</t>
  </si>
  <si>
    <t>Utilidad antes de impuestos</t>
  </si>
  <si>
    <t>Provisión para impuestos a la utilidad</t>
  </si>
  <si>
    <t>Utilidad neta consolidada</t>
  </si>
  <si>
    <t>Utilidad (perdida) atribulble a:</t>
  </si>
  <si>
    <t>Participación de la controladora</t>
  </si>
  <si>
    <t>Participación no controladora</t>
  </si>
  <si>
    <t>Convertido a dólares para conveniencia del lector, usando el tipo de cambio promedio publicado por el Banco de México para pago de obligaciones denominadas en dólares para cada mes comprendido en el trimestre.</t>
  </si>
  <si>
    <t>ESTADO DE FLUJO DE EFECTIVO</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</si>
  <si>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</si>
  <si>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</si>
  <si>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</si>
  <si>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</si>
  <si>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</si>
  <si>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</si>
  <si>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</si>
  <si>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</si>
  <si>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</si>
  <si>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</si>
  <si>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</si>
  <si>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</si>
  <si>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</si>
  <si>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</si>
  <si>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</si>
  <si>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Venta y 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</si>
  <si>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</si>
  <si>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</si>
  <si>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</si>
  <si>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</si>
  <si>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</si>
  <si>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</si>
  <si>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</si>
  <si>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</si>
  <si>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</si>
  <si>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</si>
  <si>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</si>
  <si>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</si>
  <si>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</si>
  <si>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</si>
  <si>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</si>
  <si>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</si>
  <si>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</si>
  <si>
    <t>(1)       Convertido a dólares para conveniencia del lector, usando el tipo de cambio de 20.2683 publicado por el Banco de México para pago de obligaciones denominadas en dólares para el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</si>
</sst>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
    <numFmt numFmtId="165" formatCode="#,##0;\(#,##0\)"/>
    <numFmt numFmtId="166" formatCode="#,##0.0;\(#,##0.0\)"/>
    <numFmt numFmtId="167" formatCode="#,##0.00;\(#,##0.00\)"/>
    <numFmt numFmtId="168" formatCode="#,##0.0000;\(#,##0.0000\)"/>
    <numFmt numFmtId="169" formatCode="_-* #,##0.00000_-;\-* #,##0.00000_-;_-* &quot;-&quot;??_-;_-@_-"/>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b/>
      <sz val="18"/>
      <color rgb="FFC22828"/>
      <name val="Aptos Narrow"/>
      <family val="2"/>
      <scheme val="minor"/>
    </font>
    <font>
      <b/>
      <sz val="16"/>
      <color theme="1"/>
      <name val="Aptos Narrow"/>
      <family val="2"/>
      <scheme val="minor"/>
    </font>
    <font>
      <b/>
      <i/>
      <sz val="11"/>
      <color theme="1"/>
      <name val="Aptos Narrow"/>
      <family val="2"/>
      <scheme val="minor"/>
    </font>
    <font>
      <b/>
      <vertAlign val="superscript"/>
      <sz val="11"/>
      <color theme="1"/>
      <name val="Calibri"/>
      <family val="2"/>
    </font>
    <font>
      <b/>
      <sz val="11"/>
      <color rgb="FFC22828"/>
      <name val="Aptos Narrow"/>
      <family val="2"/>
      <scheme val="minor"/>
    </font>
    <font>
      <sz val="11"/>
      <color rgb="FFC22828"/>
      <name val="Aptos Narrow"/>
      <family val="2"/>
      <scheme val="minor"/>
    </font>
    <font>
      <sz val="9"/>
      <color indexed="8"/>
      <name val="Aptos Narrow"/>
      <family val="2"/>
      <scheme val="minor"/>
    </font>
    <font>
      <b/>
      <vertAlign val="subscript"/>
      <sz val="11"/>
      <color theme="1"/>
      <name val="Calibri"/>
      <family val="2"/>
    </font>
    <font>
      <sz val="9"/>
      <color rgb="FF7F7F7F"/>
      <name val="Aptos Narrow"/>
      <family val="2"/>
      <scheme val="minor"/>
    </font>
    <font>
      <sz val="10"/>
      <color rgb="FF000000"/>
      <name val="Segoe UI"/>
      <family val="2"/>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4" fillId="0" borderId="0" xfId="0" applyFont="1"/>
    <xf numFmtId="0" fontId="5" fillId="0" borderId="1" xfId="0" applyFont="1" applyBorder="1"/>
    <xf numFmtId="0" fontId="0" fillId="0" borderId="1" xfId="0" applyBorder="1"/>
    <xf numFmtId="0" fontId="2" fillId="0" borderId="0" xfId="0" applyFont="1"/>
    <xf numFmtId="0" fontId="6" fillId="0" borderId="0" xfId="0" applyFont="1" applyAlignment="1">
      <alignment horizontal="center"/>
    </xf>
    <xf numFmtId="0" fontId="0" fillId="0" borderId="2" xfId="0" applyBorder="1"/>
    <xf numFmtId="0" fontId="2" fillId="0" borderId="2" xfId="0" quotePrefix="1" applyFont="1" applyBorder="1" applyAlignment="1">
      <alignment horizontal="center"/>
    </xf>
    <xf numFmtId="0" fontId="6" fillId="0" borderId="2" xfId="0" quotePrefix="1" applyFont="1" applyBorder="1" applyAlignment="1">
      <alignment horizontal="center"/>
    </xf>
    <xf numFmtId="0" fontId="8" fillId="0" borderId="0" xfId="0" applyFont="1"/>
    <xf numFmtId="165" fontId="0" fillId="0" borderId="0" xfId="0" applyNumberFormat="1"/>
    <xf numFmtId="0" fontId="9" fillId="0" borderId="0" xfId="0" applyFont="1"/>
    <xf numFmtId="166" fontId="0" fillId="0" borderId="0" xfId="0" applyNumberFormat="1"/>
    <xf numFmtId="0" fontId="2" fillId="0" borderId="3" xfId="0" applyFont="1" applyBorder="1"/>
    <xf numFmtId="165" fontId="2" fillId="0" borderId="3" xfId="0" applyNumberFormat="1" applyFont="1" applyBorder="1"/>
    <xf numFmtId="166" fontId="2" fillId="0" borderId="3" xfId="0" applyNumberFormat="1" applyFont="1" applyBorder="1"/>
    <xf numFmtId="0" fontId="2" fillId="0" borderId="4" xfId="0" applyFont="1" applyBorder="1"/>
    <xf numFmtId="0" fontId="0" fillId="0" borderId="4" xfId="0" applyBorder="1"/>
    <xf numFmtId="165" fontId="2" fillId="0" borderId="4" xfId="0" applyNumberFormat="1" applyFont="1" applyBorder="1"/>
    <xf numFmtId="166" fontId="2" fillId="0" borderId="4" xfId="0" applyNumberFormat="1" applyFont="1" applyBorder="1"/>
    <xf numFmtId="165" fontId="2" fillId="0" borderId="0" xfId="0" applyNumberFormat="1" applyFont="1"/>
    <xf numFmtId="166" fontId="2" fillId="0" borderId="0" xfId="0" applyNumberFormat="1" applyFont="1"/>
    <xf numFmtId="0" fontId="9" fillId="0" borderId="0" xfId="0" applyFont="1" applyAlignment="1">
      <alignment horizontal="left"/>
    </xf>
    <xf numFmtId="0" fontId="0" fillId="0" borderId="5" xfId="0" applyBorder="1"/>
    <xf numFmtId="165" fontId="0" fillId="0" borderId="5" xfId="0" applyNumberFormat="1" applyBorder="1"/>
    <xf numFmtId="167" fontId="0" fillId="0" borderId="0" xfId="0" applyNumberFormat="1"/>
    <xf numFmtId="0" fontId="10" fillId="0" borderId="0" xfId="0" quotePrefix="1" applyFont="1"/>
    <xf numFmtId="0" fontId="10" fillId="0" borderId="0" xfId="0" applyFont="1"/>
    <xf numFmtId="168" fontId="0" fillId="0" borderId="0" xfId="0" applyNumberFormat="1"/>
    <xf numFmtId="4" fontId="0" fillId="0" borderId="0" xfId="0" applyNumberFormat="1"/>
    <xf numFmtId="166" fontId="0" fillId="0" borderId="5" xfId="0" applyNumberFormat="1" applyBorder="1"/>
    <xf numFmtId="164" fontId="0" fillId="0" borderId="0" xfId="0" applyNumberFormat="1"/>
    <xf numFmtId="9" fontId="0" fillId="0" borderId="0" xfId="2" applyFont="1"/>
    <xf numFmtId="169" fontId="0" fillId="0" borderId="0" xfId="1" applyNumberFormat="1" applyFont="1"/>
    <xf numFmtId="0" fontId="2" fillId="0" borderId="1" xfId="0" applyFont="1" applyBorder="1"/>
    <xf numFmtId="165" fontId="2" fillId="0" borderId="1" xfId="0" applyNumberFormat="1" applyFont="1" applyBorder="1"/>
    <xf numFmtId="166" fontId="2" fillId="0" borderId="1" xfId="0" applyNumberFormat="1" applyFont="1" applyBorder="1"/>
    <xf numFmtId="4" fontId="13" fillId="0" borderId="0" xfId="0" applyNumberFormat="1" applyFont="1" applyAlignment="1">
      <alignment vertical="center"/>
    </xf>
    <xf numFmtId="0" fontId="3" fillId="0" borderId="0" xfId="0" applyFont="1"/>
    <xf numFmtId="0" fontId="2" fillId="0" borderId="5" xfId="0" applyFont="1" applyBorder="1"/>
    <xf numFmtId="165" fontId="2" fillId="0" borderId="5" xfId="0" applyNumberFormat="1" applyFont="1" applyBorder="1"/>
    <xf numFmtId="166" fontId="2" fillId="0" borderId="5" xfId="0" applyNumberFormat="1" applyFont="1" applyBorder="1"/>
    <xf numFmtId="0" fontId="2" fillId="0" borderId="6" xfId="0" applyFont="1" applyBorder="1"/>
    <xf numFmtId="165" fontId="2" fillId="0" borderId="6" xfId="0" applyNumberFormat="1" applyFont="1" applyBorder="1"/>
    <xf numFmtId="166" fontId="2" fillId="0" borderId="6" xfId="0" applyNumberFormat="1" applyFont="1" applyBorder="1"/>
    <xf numFmtId="0" fontId="10" fillId="0" borderId="0" xfId="0" applyFont="1" applyAlignment="1">
      <alignment horizontal="left" wrapText="1"/>
    </xf>
    <xf numFmtId="0" fontId="10" fillId="0" borderId="0" xfId="0" quotePrefix="1" applyFont="1" applyAlignment="1">
      <alignment horizontal="left" wrapText="1"/>
    </xf>
    <xf numFmtId="0" fontId="1" fillId="0" borderId="0" xfId="0" quotePrefix="1" applyFont="1" applyAlignment="1">
      <alignment horizontal="center"/>
    </xf>
    <xf numFmtId="0" fontId="6" fillId="0" borderId="0" xfId="0" applyFont="1" applyAlignment="1">
      <alignment horizontal="center"/>
    </xf>
    <xf numFmtId="0" fontId="12"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581025</xdr:colOff>
      <xdr:row>2</xdr:row>
      <xdr:rowOff>38100</xdr:rowOff>
    </xdr:from>
    <xdr:to>
      <xdr:col>10</xdr:col>
      <xdr:colOff>850900</xdr:colOff>
      <xdr:row>4</xdr:row>
      <xdr:rowOff>216693</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5BB14675-BBA0-40FF-A511-B42A5A2EF1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8175" y="419100"/>
          <a:ext cx="1165225" cy="676275"/>
        </a:xfrm>
        <a:prstGeom prst="rect">
          <a:avLst/>
        </a:prstGeom>
        <a:noFill/>
        <a:ln>
          <a:noFill/>
        </a:ln>
      </xdr:spPr>
    </xdr:pic>
    <xdr:clientData/>
  </xdr:twoCellAnchor>
  <xdr:twoCellAnchor>
    <xdr:from>
      <xdr:col>9</xdr:col>
      <xdr:colOff>0</xdr:colOff>
      <xdr:row>5</xdr:row>
      <xdr:rowOff>0</xdr:rowOff>
    </xdr:from>
    <xdr:to>
      <xdr:col>9</xdr:col>
      <xdr:colOff>0</xdr:colOff>
      <xdr:row>64</xdr:row>
      <xdr:rowOff>0</xdr:rowOff>
    </xdr:to>
    <xdr:cxnSp macro="">
      <xdr:nvCxnSpPr>
        <xdr:cNvPr id="3" name="Straight Connector 2">
          <a:extLst>
            <a:ext uri="{FF2B5EF4-FFF2-40B4-BE49-F238E27FC236}">
              <a16:creationId xmlns:a16="http://schemas.microsoft.com/office/drawing/2014/main" id="{0BF8156A-3F4C-4EFC-B972-58360E431FBC}"/>
            </a:ext>
          </a:extLst>
        </xdr:cNvPr>
        <xdr:cNvCxnSpPr/>
      </xdr:nvCxnSpPr>
      <xdr:spPr>
        <a:xfrm>
          <a:off x="7677150" y="1143000"/>
          <a:ext cx="0" cy="112109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342900</xdr:colOff>
      <xdr:row>2</xdr:row>
      <xdr:rowOff>85725</xdr:rowOff>
    </xdr:from>
    <xdr:to>
      <xdr:col>13</xdr:col>
      <xdr:colOff>706438</xdr:colOff>
      <xdr:row>4</xdr:row>
      <xdr:rowOff>213518</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73EC1E2D-1EB7-412D-9AF8-82F235AC7C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6025" y="466725"/>
          <a:ext cx="1163638" cy="625475"/>
        </a:xfrm>
        <a:prstGeom prst="rect">
          <a:avLst/>
        </a:prstGeom>
        <a:noFill/>
        <a:ln>
          <a:noFill/>
        </a:ln>
      </xdr:spPr>
    </xdr:pic>
    <xdr:clientData/>
  </xdr:twoCellAnchor>
  <xdr:twoCellAnchor>
    <xdr:from>
      <xdr:col>11</xdr:col>
      <xdr:colOff>100014</xdr:colOff>
      <xdr:row>5</xdr:row>
      <xdr:rowOff>47625</xdr:rowOff>
    </xdr:from>
    <xdr:to>
      <xdr:col>11</xdr:col>
      <xdr:colOff>100015</xdr:colOff>
      <xdr:row>32</xdr:row>
      <xdr:rowOff>30480</xdr:rowOff>
    </xdr:to>
    <xdr:cxnSp macro="">
      <xdr:nvCxnSpPr>
        <xdr:cNvPr id="3" name="Straight Connector 2">
          <a:extLst>
            <a:ext uri="{FF2B5EF4-FFF2-40B4-BE49-F238E27FC236}">
              <a16:creationId xmlns:a16="http://schemas.microsoft.com/office/drawing/2014/main" id="{867029D9-C146-4502-AA1A-40D8A184FCCF}"/>
            </a:ext>
          </a:extLst>
        </xdr:cNvPr>
        <xdr:cNvCxnSpPr/>
      </xdr:nvCxnSpPr>
      <xdr:spPr>
        <a:xfrm>
          <a:off x="9701214" y="1190625"/>
          <a:ext cx="1" cy="525018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180988</xdr:colOff>
      <xdr:row>2</xdr:row>
      <xdr:rowOff>92075</xdr:rowOff>
    </xdr:from>
    <xdr:to>
      <xdr:col>13</xdr:col>
      <xdr:colOff>488842</xdr:colOff>
      <xdr:row>4</xdr:row>
      <xdr:rowOff>225425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6D2B3304-17E7-4980-B42A-C08DAC71C6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6163" y="473075"/>
          <a:ext cx="1165104" cy="619125"/>
        </a:xfrm>
        <a:prstGeom prst="rect">
          <a:avLst/>
        </a:prstGeom>
        <a:noFill/>
        <a:ln>
          <a:noFill/>
        </a:ln>
      </xdr:spPr>
    </xdr:pic>
    <xdr:clientData/>
  </xdr:twoCellAnchor>
  <xdr:twoCellAnchor>
    <xdr:from>
      <xdr:col>11</xdr:col>
      <xdr:colOff>180975</xdr:colOff>
      <xdr:row>5</xdr:row>
      <xdr:rowOff>28574</xdr:rowOff>
    </xdr:from>
    <xdr:to>
      <xdr:col>11</xdr:col>
      <xdr:colOff>180976</xdr:colOff>
      <xdr:row>47</xdr:row>
      <xdr:rowOff>185849</xdr:rowOff>
    </xdr:to>
    <xdr:cxnSp macro="">
      <xdr:nvCxnSpPr>
        <xdr:cNvPr id="3" name="Straight Connector 2">
          <a:extLst>
            <a:ext uri="{FF2B5EF4-FFF2-40B4-BE49-F238E27FC236}">
              <a16:creationId xmlns:a16="http://schemas.microsoft.com/office/drawing/2014/main" id="{90CBFC30-F377-46F4-976A-D518C586DD6C}"/>
            </a:ext>
          </a:extLst>
        </xdr:cNvPr>
        <xdr:cNvCxnSpPr/>
      </xdr:nvCxnSpPr>
      <xdr:spPr>
        <a:xfrm>
          <a:off x="7077075" y="1171574"/>
          <a:ext cx="1" cy="819637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igmaonline-my.sharepoint.com/personal/mirigoyen_sigma-alimentos_com/Documents/Escritorio/Jefe%20Comunicaci&#243;n%20Corporativa/2025/4Q24/EEFF/EEFF%20Q4%202024_apendices%20V1.xlsx" TargetMode="External"/><Relationship Id="rId1" Type="http://schemas.openxmlformats.org/officeDocument/2006/relationships/externalLinkPath" Target="/personal/mirigoyen_sigma-alimentos_com/Documents/Escritorio/Jefe%20Comunicaci&#243;n%20Corporativa/2025/4Q24/EEFF/EEFF%20Q4%202024_apendic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1"/>
      <sheetName val="Portada 2"/>
      <sheetName val="Portada 3"/>
      <sheetName val="Tabla13y14"/>
      <sheetName val="Tabla15"/>
      <sheetName val="Tabla16"/>
      <sheetName val="Apéndice A"/>
      <sheetName val="Apéndice B"/>
      <sheetName val="BG Trim ESP"/>
      <sheetName val="BG Trim ING"/>
      <sheetName val="ER Trim ESP"/>
      <sheetName val="ER Trim ING"/>
      <sheetName val="FE Trim ESP"/>
      <sheetName val="Sheet1"/>
      <sheetName val="FE Trim ING"/>
      <sheetName val="BG Est"/>
      <sheetName val="ER Est"/>
      <sheetName val="Ventas Ext y EBITDA"/>
      <sheetName val="DNC"/>
    </sheetNames>
    <sheetDataSet>
      <sheetData sheetId="0"/>
      <sheetData sheetId="1"/>
      <sheetData sheetId="2"/>
      <sheetData sheetId="3"/>
      <sheetData sheetId="4"/>
      <sheetData sheetId="5"/>
      <sheetData sheetId="6">
        <row r="8">
          <cell r="D8" t="str">
            <v>Dic 24</v>
          </cell>
        </row>
      </sheetData>
      <sheetData sheetId="7"/>
      <sheetData sheetId="8"/>
      <sheetData sheetId="9"/>
      <sheetData sheetId="10">
        <row r="8">
          <cell r="D8" t="str">
            <v>IV Trim 24</v>
          </cell>
          <cell r="E8" t="str">
            <v>IV Trim 23</v>
          </cell>
          <cell r="H8" t="str">
            <v>Acum 24</v>
          </cell>
          <cell r="I8" t="str">
            <v>Acum 23</v>
          </cell>
        </row>
      </sheetData>
      <sheetData sheetId="11">
        <row r="8">
          <cell r="D8" t="str">
            <v>IV Quarter 24</v>
          </cell>
        </row>
      </sheetData>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0C708-7EB6-4F17-B5BE-29B9599FC18D}">
  <sheetPr>
    <pageSetUpPr fitToPage="1"/>
  </sheetPr>
  <dimension ref="C4:N74"/>
  <sheetViews>
    <sheetView showGridLines="0" tabSelected="1" zoomScale="80" zoomScaleNormal="80" workbookViewId="0"/>
  </sheetViews>
  <sheetFormatPr defaultRowHeight="15" x14ac:dyDescent="0.25"/>
  <cols>
    <col min="1" max="1" width="13.140625" customWidth="1"/>
    <col min="2" max="2" width="3.7109375" customWidth="1"/>
    <col min="3" max="3" width="2.7109375" customWidth="1"/>
    <col min="4" max="4" width="62.85546875" customWidth="1"/>
    <col min="5" max="5" width="15.85546875" customWidth="1"/>
    <col min="6" max="6" width="14.85546875" customWidth="1"/>
    <col min="7" max="7" width="16" hidden="1" customWidth="1"/>
    <col min="8" max="8" width="8.7109375" hidden="1" customWidth="1"/>
    <col min="9" max="9" width="2" customWidth="1"/>
    <col min="10" max="11" width="13.42578125" bestFit="1" customWidth="1"/>
    <col min="12" max="12" width="11.140625" hidden="1" customWidth="1"/>
    <col min="13" max="13" width="8.7109375" hidden="1" customWidth="1"/>
    <col min="14" max="14" width="14.5703125" bestFit="1" customWidth="1"/>
  </cols>
  <sheetData>
    <row r="4" spans="3:14" ht="24" x14ac:dyDescent="0.4">
      <c r="C4" s="1" t="s">
        <v>0</v>
      </c>
    </row>
    <row r="5" spans="3:14" ht="21.75" thickBot="1" x14ac:dyDescent="0.4">
      <c r="C5" s="2" t="s">
        <v>1</v>
      </c>
      <c r="D5" s="3"/>
      <c r="E5" s="3"/>
      <c r="F5" s="3"/>
      <c r="G5" s="3"/>
      <c r="H5" s="3"/>
      <c r="I5" s="3"/>
      <c r="J5" s="3"/>
      <c r="K5" s="3"/>
      <c r="L5" s="3"/>
      <c r="M5" s="3"/>
    </row>
    <row r="6" spans="3:14" ht="15" customHeight="1" thickTop="1" x14ac:dyDescent="0.25">
      <c r="C6" s="4" t="s">
        <v>2</v>
      </c>
    </row>
    <row r="7" spans="3:14" x14ac:dyDescent="0.25">
      <c r="E7" s="47" t="s">
        <v>3</v>
      </c>
      <c r="F7" s="47"/>
      <c r="G7" s="48" t="s">
        <v>4</v>
      </c>
      <c r="H7" s="48"/>
      <c r="I7" s="5"/>
      <c r="J7" s="47" t="s">
        <v>5</v>
      </c>
      <c r="K7" s="47"/>
      <c r="L7" s="48" t="s">
        <v>4</v>
      </c>
      <c r="M7" s="48"/>
    </row>
    <row r="8" spans="3:14" ht="18" thickBot="1" x14ac:dyDescent="0.3">
      <c r="C8" s="6"/>
      <c r="D8" s="6"/>
      <c r="E8" s="7" t="s">
        <v>6</v>
      </c>
      <c r="F8" s="7" t="s">
        <v>7</v>
      </c>
      <c r="G8" s="8" t="s">
        <v>8</v>
      </c>
      <c r="H8" s="8" t="s">
        <v>9</v>
      </c>
      <c r="I8" s="8"/>
      <c r="J8" s="7" t="s">
        <v>10</v>
      </c>
      <c r="K8" s="7" t="s">
        <v>11</v>
      </c>
      <c r="L8" s="8" t="s">
        <v>8</v>
      </c>
      <c r="M8" s="8" t="s">
        <v>9</v>
      </c>
    </row>
    <row r="9" spans="3:14" ht="15.75" thickTop="1" x14ac:dyDescent="0.25">
      <c r="C9" s="9" t="s">
        <v>12</v>
      </c>
      <c r="E9" s="10"/>
      <c r="F9" s="10"/>
      <c r="G9" s="10"/>
      <c r="H9" s="10"/>
      <c r="I9" s="10"/>
      <c r="J9" s="10"/>
      <c r="K9" s="10"/>
      <c r="L9" s="10"/>
      <c r="M9" s="10"/>
    </row>
    <row r="10" spans="3:14" x14ac:dyDescent="0.25">
      <c r="C10" s="11"/>
      <c r="D10" s="11" t="s">
        <v>13</v>
      </c>
      <c r="E10" s="10"/>
      <c r="F10" s="10"/>
      <c r="G10" s="10"/>
      <c r="H10" s="10"/>
      <c r="I10" s="10"/>
      <c r="J10" s="10"/>
      <c r="K10" s="10"/>
      <c r="L10" s="10"/>
      <c r="M10" s="10"/>
    </row>
    <row r="11" spans="3:14" x14ac:dyDescent="0.25">
      <c r="D11" t="s">
        <v>14</v>
      </c>
      <c r="E11" s="10">
        <v>11241164</v>
      </c>
      <c r="F11" s="10">
        <v>10562615</v>
      </c>
      <c r="G11" s="10">
        <v>678549</v>
      </c>
      <c r="H11" s="12">
        <v>6.4</v>
      </c>
      <c r="I11" s="12"/>
      <c r="J11" s="10">
        <v>554618</v>
      </c>
      <c r="K11" s="10">
        <v>625247</v>
      </c>
      <c r="L11" s="10">
        <v>-70629</v>
      </c>
      <c r="M11" s="12">
        <v>-11.3</v>
      </c>
      <c r="N11" s="10"/>
    </row>
    <row r="12" spans="3:14" x14ac:dyDescent="0.25">
      <c r="D12" t="s">
        <v>15</v>
      </c>
      <c r="E12" s="10">
        <v>18241</v>
      </c>
      <c r="F12" s="10">
        <v>6500</v>
      </c>
      <c r="G12" s="10">
        <v>11741</v>
      </c>
      <c r="H12" s="12">
        <v>180.6</v>
      </c>
      <c r="I12" s="12"/>
      <c r="J12" s="10">
        <v>900</v>
      </c>
      <c r="K12" s="10">
        <v>385</v>
      </c>
      <c r="L12" s="10">
        <v>515</v>
      </c>
      <c r="M12" s="12">
        <v>133.80000000000001</v>
      </c>
      <c r="N12" s="10"/>
    </row>
    <row r="13" spans="3:14" x14ac:dyDescent="0.25">
      <c r="D13" t="s">
        <v>16</v>
      </c>
      <c r="E13" s="10">
        <v>12104169</v>
      </c>
      <c r="F13" s="10">
        <v>9983602</v>
      </c>
      <c r="G13" s="10">
        <v>2120567</v>
      </c>
      <c r="H13" s="12">
        <v>21.2</v>
      </c>
      <c r="I13" s="12"/>
      <c r="J13" s="10">
        <v>597197</v>
      </c>
      <c r="K13" s="10">
        <v>590973</v>
      </c>
      <c r="L13" s="10">
        <v>6224</v>
      </c>
      <c r="M13" s="12">
        <v>1.1000000000000001</v>
      </c>
      <c r="N13" s="10"/>
    </row>
    <row r="14" spans="3:14" x14ac:dyDescent="0.25">
      <c r="D14" t="s">
        <v>17</v>
      </c>
      <c r="E14" s="10">
        <v>1515270</v>
      </c>
      <c r="F14" s="10">
        <v>313925</v>
      </c>
      <c r="G14" s="10">
        <v>1201345</v>
      </c>
      <c r="H14" s="12">
        <v>382.7</v>
      </c>
      <c r="I14" s="12"/>
      <c r="J14" s="10">
        <v>74761</v>
      </c>
      <c r="K14" s="10">
        <v>18583</v>
      </c>
      <c r="L14" s="10">
        <v>56178</v>
      </c>
      <c r="M14" s="12">
        <v>302.3</v>
      </c>
      <c r="N14" s="10"/>
    </row>
    <row r="15" spans="3:14" x14ac:dyDescent="0.25">
      <c r="D15" t="s">
        <v>18</v>
      </c>
      <c r="E15" s="10">
        <v>18392124</v>
      </c>
      <c r="F15" s="10">
        <v>16141904</v>
      </c>
      <c r="G15" s="10">
        <v>2250220</v>
      </c>
      <c r="H15" s="12">
        <v>13.9</v>
      </c>
      <c r="I15" s="12"/>
      <c r="J15" s="10">
        <v>907433</v>
      </c>
      <c r="K15" s="10">
        <v>955510</v>
      </c>
      <c r="L15" s="10">
        <v>-48077</v>
      </c>
      <c r="M15" s="12">
        <v>-5</v>
      </c>
      <c r="N15" s="10"/>
    </row>
    <row r="16" spans="3:14" x14ac:dyDescent="0.25">
      <c r="D16" t="s">
        <v>19</v>
      </c>
      <c r="E16" s="10">
        <v>414125</v>
      </c>
      <c r="F16" s="10">
        <v>362467</v>
      </c>
      <c r="G16" s="10">
        <v>51658</v>
      </c>
      <c r="H16" s="12">
        <v>14.3</v>
      </c>
      <c r="I16" s="12"/>
      <c r="J16" s="10">
        <v>20432</v>
      </c>
      <c r="K16" s="10">
        <v>21456</v>
      </c>
      <c r="L16" s="10">
        <v>-1024</v>
      </c>
      <c r="M16" s="12">
        <v>-4.8</v>
      </c>
      <c r="N16" s="10"/>
    </row>
    <row r="17" spans="3:14" ht="15.75" thickBot="1" x14ac:dyDescent="0.3">
      <c r="D17" t="s">
        <v>20</v>
      </c>
      <c r="E17" s="10">
        <v>89012</v>
      </c>
      <c r="F17" s="10">
        <v>347284</v>
      </c>
      <c r="G17" s="10">
        <v>-258272</v>
      </c>
      <c r="H17" s="12">
        <v>-74.400000000000006</v>
      </c>
      <c r="I17" s="12"/>
      <c r="J17" s="10">
        <v>4392</v>
      </c>
      <c r="K17" s="10">
        <v>20557</v>
      </c>
      <c r="L17" s="10">
        <v>-16165</v>
      </c>
      <c r="M17" s="12">
        <v>-78.599999999999994</v>
      </c>
      <c r="N17" s="10"/>
    </row>
    <row r="18" spans="3:14" ht="15.75" thickBot="1" x14ac:dyDescent="0.3">
      <c r="D18" s="13" t="s">
        <v>21</v>
      </c>
      <c r="E18" s="14">
        <v>43774105</v>
      </c>
      <c r="F18" s="14">
        <v>37718297</v>
      </c>
      <c r="G18" s="14">
        <v>6055808</v>
      </c>
      <c r="H18" s="15">
        <v>16.100000000000001</v>
      </c>
      <c r="I18" s="15"/>
      <c r="J18" s="14">
        <v>2159733</v>
      </c>
      <c r="K18" s="14">
        <v>2232711</v>
      </c>
      <c r="L18" s="14">
        <v>-72978</v>
      </c>
      <c r="M18" s="15">
        <v>-3.3</v>
      </c>
      <c r="N18" s="10"/>
    </row>
    <row r="19" spans="3:14" x14ac:dyDescent="0.25">
      <c r="E19" s="10"/>
      <c r="F19" s="10"/>
      <c r="G19" s="10"/>
      <c r="H19" s="10"/>
      <c r="I19" s="10"/>
      <c r="J19" s="10"/>
      <c r="K19" s="10"/>
      <c r="L19" s="10"/>
      <c r="M19" s="10"/>
      <c r="N19" s="10"/>
    </row>
    <row r="20" spans="3:14" x14ac:dyDescent="0.25">
      <c r="C20" s="11"/>
      <c r="D20" s="11" t="s">
        <v>22</v>
      </c>
      <c r="E20" s="10"/>
      <c r="F20" s="10"/>
      <c r="G20" s="10"/>
      <c r="H20" s="10"/>
      <c r="I20" s="10"/>
      <c r="J20" s="10"/>
      <c r="K20" s="10"/>
      <c r="L20" s="10"/>
      <c r="M20" s="10"/>
      <c r="N20" s="10"/>
    </row>
    <row r="21" spans="3:14" x14ac:dyDescent="0.25">
      <c r="D21" t="s">
        <v>23</v>
      </c>
      <c r="E21" s="10">
        <v>33373180</v>
      </c>
      <c r="F21" s="10">
        <v>30102933</v>
      </c>
      <c r="G21" s="10">
        <v>3270247</v>
      </c>
      <c r="H21" s="12">
        <v>10.9</v>
      </c>
      <c r="I21" s="12"/>
      <c r="J21" s="10">
        <v>1646570</v>
      </c>
      <c r="K21" s="10">
        <v>1781924</v>
      </c>
      <c r="L21" s="10">
        <v>-135354</v>
      </c>
      <c r="M21" s="12">
        <v>-7.6</v>
      </c>
      <c r="N21" s="10"/>
    </row>
    <row r="22" spans="3:14" x14ac:dyDescent="0.25">
      <c r="D22" t="s">
        <v>24</v>
      </c>
      <c r="E22" s="10">
        <v>13508569</v>
      </c>
      <c r="F22" s="10">
        <v>11857553</v>
      </c>
      <c r="G22" s="10">
        <v>1651016</v>
      </c>
      <c r="H22" s="12">
        <v>13.9</v>
      </c>
      <c r="I22" s="12"/>
      <c r="J22" s="10">
        <v>666488</v>
      </c>
      <c r="K22" s="10">
        <v>701900</v>
      </c>
      <c r="L22" s="10">
        <v>-35412</v>
      </c>
      <c r="M22" s="12">
        <v>-5</v>
      </c>
      <c r="N22" s="10"/>
    </row>
    <row r="23" spans="3:14" x14ac:dyDescent="0.25">
      <c r="D23" t="s">
        <v>25</v>
      </c>
      <c r="E23" s="10">
        <v>3357303</v>
      </c>
      <c r="F23" s="10">
        <v>2642442</v>
      </c>
      <c r="G23" s="10">
        <v>714861</v>
      </c>
      <c r="H23" s="12">
        <v>27.1</v>
      </c>
      <c r="I23" s="12"/>
      <c r="J23" s="10">
        <v>165643</v>
      </c>
      <c r="K23" s="10">
        <v>156418</v>
      </c>
      <c r="L23" s="10">
        <v>9225</v>
      </c>
      <c r="M23" s="12">
        <v>5.9</v>
      </c>
      <c r="N23" s="10"/>
    </row>
    <row r="24" spans="3:14" x14ac:dyDescent="0.25">
      <c r="D24" t="s">
        <v>26</v>
      </c>
      <c r="E24" s="10">
        <v>13275798</v>
      </c>
      <c r="F24" s="10">
        <v>11602826</v>
      </c>
      <c r="G24" s="10">
        <v>1672972</v>
      </c>
      <c r="H24" s="12">
        <v>14.4</v>
      </c>
      <c r="I24" s="12"/>
      <c r="J24" s="10">
        <v>655003</v>
      </c>
      <c r="K24" s="10">
        <v>686822</v>
      </c>
      <c r="L24" s="10">
        <v>-31819</v>
      </c>
      <c r="M24" s="12">
        <v>-4.5999999999999996</v>
      </c>
      <c r="N24" s="10"/>
    </row>
    <row r="25" spans="3:14" x14ac:dyDescent="0.25">
      <c r="D25" t="s">
        <v>27</v>
      </c>
      <c r="E25" s="10">
        <v>2748204</v>
      </c>
      <c r="F25" s="10">
        <v>2600576</v>
      </c>
      <c r="G25" s="10">
        <v>147628</v>
      </c>
      <c r="H25" s="12">
        <v>5.7</v>
      </c>
      <c r="I25" s="12"/>
      <c r="J25" s="10">
        <v>135591</v>
      </c>
      <c r="K25" s="10">
        <v>153939</v>
      </c>
      <c r="L25" s="10">
        <v>-18348</v>
      </c>
      <c r="M25" s="12">
        <v>-11.9</v>
      </c>
      <c r="N25" s="10"/>
    </row>
    <row r="26" spans="3:14" x14ac:dyDescent="0.25">
      <c r="D26" t="s">
        <v>20</v>
      </c>
      <c r="E26" s="10">
        <v>0</v>
      </c>
      <c r="F26" s="10">
        <v>122381</v>
      </c>
      <c r="G26" s="10">
        <v>-122381</v>
      </c>
      <c r="H26" s="12">
        <v>-100</v>
      </c>
      <c r="I26" s="12"/>
      <c r="J26" s="10">
        <v>0</v>
      </c>
      <c r="K26" s="10">
        <v>7244</v>
      </c>
      <c r="L26" s="10">
        <v>-7244</v>
      </c>
      <c r="M26" s="12">
        <v>-100</v>
      </c>
      <c r="N26" s="10"/>
    </row>
    <row r="27" spans="3:14" x14ac:dyDescent="0.25">
      <c r="D27" t="s">
        <v>28</v>
      </c>
      <c r="E27" s="10">
        <v>72159</v>
      </c>
      <c r="F27" s="10">
        <v>60838</v>
      </c>
      <c r="G27" s="10">
        <v>11321</v>
      </c>
      <c r="H27" s="12">
        <v>18.600000000000001</v>
      </c>
      <c r="I27" s="12"/>
      <c r="J27" s="10">
        <v>3560</v>
      </c>
      <c r="K27" s="10">
        <v>3601</v>
      </c>
      <c r="L27" s="10">
        <v>-41</v>
      </c>
      <c r="M27" s="12">
        <v>-1.1000000000000001</v>
      </c>
      <c r="N27" s="10"/>
    </row>
    <row r="28" spans="3:14" x14ac:dyDescent="0.25">
      <c r="D28" t="s">
        <v>29</v>
      </c>
      <c r="E28" s="10">
        <v>267020</v>
      </c>
      <c r="F28" s="10">
        <v>276229</v>
      </c>
      <c r="G28" s="10">
        <v>-9209</v>
      </c>
      <c r="H28" s="12">
        <v>-3.3</v>
      </c>
      <c r="I28" s="12"/>
      <c r="J28" s="10">
        <v>13172</v>
      </c>
      <c r="K28" s="10">
        <v>16351</v>
      </c>
      <c r="L28" s="10">
        <v>-3179</v>
      </c>
      <c r="M28" s="12">
        <v>-19.399999999999999</v>
      </c>
      <c r="N28" s="10"/>
    </row>
    <row r="29" spans="3:14" ht="15.75" thickBot="1" x14ac:dyDescent="0.3">
      <c r="D29" t="s">
        <v>15</v>
      </c>
      <c r="E29" s="10">
        <v>50855</v>
      </c>
      <c r="F29" s="10">
        <v>0</v>
      </c>
      <c r="G29" s="10">
        <v>50855</v>
      </c>
      <c r="H29" s="12">
        <v>0</v>
      </c>
      <c r="I29" s="12"/>
      <c r="J29" s="10">
        <v>2509</v>
      </c>
      <c r="K29" s="10">
        <v>0</v>
      </c>
      <c r="L29" s="10">
        <v>2509</v>
      </c>
      <c r="M29" s="12">
        <v>0</v>
      </c>
      <c r="N29" s="10"/>
    </row>
    <row r="30" spans="3:14" ht="15.75" thickBot="1" x14ac:dyDescent="0.3">
      <c r="D30" s="13" t="s">
        <v>30</v>
      </c>
      <c r="E30" s="14">
        <v>66653088</v>
      </c>
      <c r="F30" s="14">
        <v>59265778</v>
      </c>
      <c r="G30" s="14">
        <v>7387310</v>
      </c>
      <c r="H30" s="15">
        <v>12.5</v>
      </c>
      <c r="I30" s="15"/>
      <c r="J30" s="14">
        <v>3288536</v>
      </c>
      <c r="K30" s="14">
        <v>3508199</v>
      </c>
      <c r="L30" s="14">
        <v>-219663</v>
      </c>
      <c r="M30" s="15">
        <v>-6.3</v>
      </c>
      <c r="N30" s="10"/>
    </row>
    <row r="31" spans="3:14" x14ac:dyDescent="0.25">
      <c r="E31" s="10"/>
      <c r="F31" s="10"/>
      <c r="G31" s="10"/>
      <c r="H31" s="12"/>
      <c r="I31" s="12"/>
      <c r="J31" s="10"/>
      <c r="K31" s="10"/>
      <c r="L31" s="10"/>
      <c r="M31" s="12"/>
      <c r="N31" s="10"/>
    </row>
    <row r="32" spans="3:14" ht="15.75" thickBot="1" x14ac:dyDescent="0.3">
      <c r="C32" s="16" t="s">
        <v>31</v>
      </c>
      <c r="D32" s="17"/>
      <c r="E32" s="18">
        <v>110427193</v>
      </c>
      <c r="F32" s="18">
        <v>96984075</v>
      </c>
      <c r="G32" s="18">
        <v>13443118</v>
      </c>
      <c r="H32" s="19">
        <v>13.9</v>
      </c>
      <c r="I32" s="19"/>
      <c r="J32" s="18">
        <v>5448269</v>
      </c>
      <c r="K32" s="18">
        <v>5740910</v>
      </c>
      <c r="L32" s="18">
        <v>-292641</v>
      </c>
      <c r="M32" s="19">
        <v>-5.0999999999999996</v>
      </c>
      <c r="N32" s="10"/>
    </row>
    <row r="33" spans="3:14" x14ac:dyDescent="0.25">
      <c r="C33" s="4"/>
      <c r="E33" s="20"/>
      <c r="F33" s="20"/>
      <c r="G33" s="20"/>
      <c r="H33" s="21"/>
      <c r="I33" s="21"/>
      <c r="J33" s="20"/>
      <c r="K33" s="20"/>
      <c r="L33" s="20"/>
      <c r="M33" s="21"/>
      <c r="N33" s="10"/>
    </row>
    <row r="34" spans="3:14" x14ac:dyDescent="0.25">
      <c r="C34" s="9" t="s">
        <v>32</v>
      </c>
      <c r="E34" s="10"/>
      <c r="F34" s="10"/>
      <c r="G34" s="10"/>
      <c r="H34" s="10"/>
      <c r="I34" s="10"/>
      <c r="J34" s="10"/>
      <c r="K34" s="10"/>
      <c r="L34" s="10"/>
      <c r="M34" s="10"/>
      <c r="N34" s="10"/>
    </row>
    <row r="35" spans="3:14" x14ac:dyDescent="0.25">
      <c r="C35" s="22"/>
      <c r="D35" s="22" t="s">
        <v>33</v>
      </c>
      <c r="E35" s="10"/>
      <c r="F35" s="10"/>
      <c r="G35" s="10"/>
      <c r="H35" s="10"/>
      <c r="I35" s="10"/>
      <c r="J35" s="10"/>
      <c r="K35" s="10"/>
      <c r="L35" s="10"/>
      <c r="M35" s="10"/>
      <c r="N35" s="10"/>
    </row>
    <row r="36" spans="3:14" x14ac:dyDescent="0.25">
      <c r="D36" t="s">
        <v>34</v>
      </c>
      <c r="E36" s="10">
        <v>27415</v>
      </c>
      <c r="F36" s="10">
        <v>11198881</v>
      </c>
      <c r="G36" s="10">
        <v>-11171466</v>
      </c>
      <c r="H36" s="12">
        <v>-99.8</v>
      </c>
      <c r="I36" s="12"/>
      <c r="J36" s="10">
        <v>1353</v>
      </c>
      <c r="K36" s="10">
        <v>662911</v>
      </c>
      <c r="L36" s="10">
        <v>-661558</v>
      </c>
      <c r="M36" s="12">
        <v>-99.8</v>
      </c>
      <c r="N36" s="10"/>
    </row>
    <row r="37" spans="3:14" x14ac:dyDescent="0.25">
      <c r="D37" t="s">
        <v>35</v>
      </c>
      <c r="E37" s="10">
        <v>598065</v>
      </c>
      <c r="F37" s="10">
        <v>561395</v>
      </c>
      <c r="G37" s="10">
        <v>36670</v>
      </c>
      <c r="H37" s="12">
        <v>6.5</v>
      </c>
      <c r="I37" s="12"/>
      <c r="J37" s="10">
        <v>29507</v>
      </c>
      <c r="K37" s="10">
        <v>33231</v>
      </c>
      <c r="L37" s="10">
        <v>-3724</v>
      </c>
      <c r="M37" s="12">
        <v>-11.2</v>
      </c>
      <c r="N37" s="10"/>
    </row>
    <row r="38" spans="3:14" x14ac:dyDescent="0.25">
      <c r="D38" t="s">
        <v>36</v>
      </c>
      <c r="E38" s="10">
        <v>595670</v>
      </c>
      <c r="F38" s="10">
        <v>488962</v>
      </c>
      <c r="G38" s="10">
        <v>106708</v>
      </c>
      <c r="H38" s="12">
        <v>21.8</v>
      </c>
      <c r="I38" s="12"/>
      <c r="J38" s="10">
        <v>29389</v>
      </c>
      <c r="K38" s="10">
        <v>28944</v>
      </c>
      <c r="L38" s="10">
        <v>445</v>
      </c>
      <c r="M38" s="12">
        <v>1.5</v>
      </c>
      <c r="N38" s="10"/>
    </row>
    <row r="39" spans="3:14" x14ac:dyDescent="0.25">
      <c r="D39" t="s">
        <v>37</v>
      </c>
      <c r="E39" s="10">
        <v>33642264</v>
      </c>
      <c r="F39" s="10">
        <v>27357110</v>
      </c>
      <c r="G39" s="10">
        <v>6285154</v>
      </c>
      <c r="H39" s="12">
        <v>23</v>
      </c>
      <c r="I39" s="12"/>
      <c r="J39" s="10">
        <v>1659846</v>
      </c>
      <c r="K39" s="10">
        <v>1619387</v>
      </c>
      <c r="L39" s="10">
        <v>40459</v>
      </c>
      <c r="M39" s="12">
        <v>2.5</v>
      </c>
      <c r="N39" s="10"/>
    </row>
    <row r="40" spans="3:14" x14ac:dyDescent="0.25">
      <c r="D40" t="s">
        <v>38</v>
      </c>
      <c r="E40" s="10">
        <v>507662</v>
      </c>
      <c r="F40" s="10">
        <v>1583417</v>
      </c>
      <c r="G40" s="10">
        <v>-1075755</v>
      </c>
      <c r="H40" s="12">
        <v>-67.900000000000006</v>
      </c>
      <c r="I40" s="12"/>
      <c r="J40" s="10">
        <v>25047</v>
      </c>
      <c r="K40" s="10">
        <v>93729</v>
      </c>
      <c r="L40" s="10">
        <v>-68682</v>
      </c>
      <c r="M40" s="12">
        <v>-73.3</v>
      </c>
      <c r="N40" s="10"/>
    </row>
    <row r="41" spans="3:14" x14ac:dyDescent="0.25">
      <c r="D41" t="s">
        <v>39</v>
      </c>
      <c r="E41" s="10">
        <v>95776</v>
      </c>
      <c r="F41" s="10">
        <v>184799</v>
      </c>
      <c r="G41" s="10">
        <v>-89023</v>
      </c>
      <c r="H41" s="12">
        <v>-48.2</v>
      </c>
      <c r="I41" s="12"/>
      <c r="J41" s="10">
        <v>4725</v>
      </c>
      <c r="K41" s="10">
        <v>10939</v>
      </c>
      <c r="L41" s="10">
        <v>-6214</v>
      </c>
      <c r="M41" s="12">
        <v>-56.8</v>
      </c>
      <c r="N41" s="10"/>
    </row>
    <row r="42" spans="3:14" x14ac:dyDescent="0.25">
      <c r="D42" t="s">
        <v>20</v>
      </c>
      <c r="E42" s="10">
        <v>0</v>
      </c>
      <c r="F42" s="10">
        <v>1253355</v>
      </c>
      <c r="G42" s="10">
        <v>-1253355</v>
      </c>
      <c r="H42" s="12">
        <v>-100</v>
      </c>
      <c r="I42" s="12"/>
      <c r="J42" s="10">
        <v>0</v>
      </c>
      <c r="K42" s="10">
        <v>74192</v>
      </c>
      <c r="L42" s="10">
        <v>-74192</v>
      </c>
      <c r="M42" s="12">
        <v>-100</v>
      </c>
      <c r="N42" s="10"/>
    </row>
    <row r="43" spans="3:14" ht="15.75" thickBot="1" x14ac:dyDescent="0.3">
      <c r="D43" t="s">
        <v>40</v>
      </c>
      <c r="E43" s="10">
        <v>169232</v>
      </c>
      <c r="F43" s="10">
        <v>170502</v>
      </c>
      <c r="G43" s="10">
        <v>-1270</v>
      </c>
      <c r="H43" s="12">
        <v>-0.7</v>
      </c>
      <c r="I43" s="12"/>
      <c r="J43" s="10">
        <v>8350</v>
      </c>
      <c r="K43" s="10">
        <v>10091</v>
      </c>
      <c r="L43" s="10">
        <v>-1741</v>
      </c>
      <c r="M43" s="12">
        <v>-17.3</v>
      </c>
      <c r="N43" s="10"/>
    </row>
    <row r="44" spans="3:14" ht="15.75" thickBot="1" x14ac:dyDescent="0.3">
      <c r="D44" s="13" t="s">
        <v>41</v>
      </c>
      <c r="E44" s="14">
        <v>35636084</v>
      </c>
      <c r="F44" s="14">
        <v>42798421</v>
      </c>
      <c r="G44" s="14">
        <v>-7162337</v>
      </c>
      <c r="H44" s="15">
        <v>-16.7</v>
      </c>
      <c r="I44" s="15"/>
      <c r="J44" s="14">
        <v>1758217</v>
      </c>
      <c r="K44" s="14">
        <v>2533424</v>
      </c>
      <c r="L44" s="14">
        <v>-775207</v>
      </c>
      <c r="M44" s="15">
        <v>-30.6</v>
      </c>
      <c r="N44" s="10"/>
    </row>
    <row r="45" spans="3:14" x14ac:dyDescent="0.25">
      <c r="E45" s="10"/>
      <c r="F45" s="10"/>
      <c r="G45" s="10"/>
      <c r="H45" s="10"/>
      <c r="I45" s="10"/>
      <c r="J45" s="10"/>
      <c r="K45" s="10"/>
      <c r="L45" s="10"/>
      <c r="M45" s="10"/>
      <c r="N45" s="10"/>
    </row>
    <row r="46" spans="3:14" x14ac:dyDescent="0.25">
      <c r="C46" s="22"/>
      <c r="D46" s="22" t="s">
        <v>42</v>
      </c>
      <c r="E46" s="10"/>
      <c r="F46" s="10"/>
      <c r="G46" s="10"/>
      <c r="H46" s="10"/>
      <c r="I46" s="10"/>
      <c r="J46" s="10"/>
      <c r="K46" s="10"/>
      <c r="L46" s="10"/>
      <c r="M46" s="10"/>
      <c r="N46" s="10"/>
    </row>
    <row r="47" spans="3:14" x14ac:dyDescent="0.25">
      <c r="D47" t="s">
        <v>43</v>
      </c>
      <c r="E47" s="10">
        <v>43692636</v>
      </c>
      <c r="F47" s="10">
        <v>30039179</v>
      </c>
      <c r="G47" s="10">
        <v>13653457</v>
      </c>
      <c r="H47" s="12">
        <v>45.5</v>
      </c>
      <c r="I47" s="12"/>
      <c r="J47" s="10">
        <v>2155713</v>
      </c>
      <c r="K47" s="10">
        <v>1778150</v>
      </c>
      <c r="L47" s="10">
        <v>377563</v>
      </c>
      <c r="M47" s="12">
        <v>21.2</v>
      </c>
      <c r="N47" s="10"/>
    </row>
    <row r="48" spans="3:14" x14ac:dyDescent="0.25">
      <c r="D48" t="s">
        <v>44</v>
      </c>
      <c r="E48" s="10">
        <v>100133</v>
      </c>
      <c r="F48" s="10">
        <v>60497</v>
      </c>
      <c r="G48" s="10">
        <v>39636</v>
      </c>
      <c r="H48" s="12">
        <v>65.5</v>
      </c>
      <c r="I48" s="12"/>
      <c r="J48" s="10">
        <v>4940</v>
      </c>
      <c r="K48" s="10">
        <v>3582</v>
      </c>
      <c r="L48" s="10">
        <v>1358</v>
      </c>
      <c r="M48" s="12">
        <v>37.9</v>
      </c>
      <c r="N48" s="10"/>
    </row>
    <row r="49" spans="3:14" x14ac:dyDescent="0.25">
      <c r="D49" t="s">
        <v>36</v>
      </c>
      <c r="E49" s="10">
        <v>3001642</v>
      </c>
      <c r="F49" s="10">
        <v>2297828</v>
      </c>
      <c r="G49" s="10">
        <v>703814</v>
      </c>
      <c r="H49" s="12">
        <v>30.6</v>
      </c>
      <c r="I49" s="12"/>
      <c r="J49" s="10">
        <v>148095</v>
      </c>
      <c r="K49" s="10">
        <v>136018</v>
      </c>
      <c r="L49" s="10">
        <v>12077</v>
      </c>
      <c r="M49" s="12">
        <v>8.9</v>
      </c>
      <c r="N49" s="10"/>
    </row>
    <row r="50" spans="3:14" x14ac:dyDescent="0.25">
      <c r="D50" t="s">
        <v>27</v>
      </c>
      <c r="E50" s="10">
        <v>3418988</v>
      </c>
      <c r="F50" s="10">
        <v>3393308</v>
      </c>
      <c r="G50" s="10">
        <v>25680</v>
      </c>
      <c r="H50" s="12">
        <v>0.8</v>
      </c>
      <c r="I50" s="12"/>
      <c r="J50" s="10">
        <v>168686</v>
      </c>
      <c r="K50" s="10">
        <v>200865</v>
      </c>
      <c r="L50" s="10">
        <v>-32179</v>
      </c>
      <c r="M50" s="12">
        <v>-16</v>
      </c>
      <c r="N50" s="10"/>
    </row>
    <row r="51" spans="3:14" x14ac:dyDescent="0.25">
      <c r="D51" t="s">
        <v>45</v>
      </c>
      <c r="E51" s="10">
        <v>2484335</v>
      </c>
      <c r="F51" s="10">
        <v>1813171</v>
      </c>
      <c r="G51" s="10">
        <v>671164</v>
      </c>
      <c r="H51" s="12">
        <v>37</v>
      </c>
      <c r="I51" s="12"/>
      <c r="J51" s="10">
        <v>122572</v>
      </c>
      <c r="K51" s="10">
        <v>107329</v>
      </c>
      <c r="L51" s="10">
        <v>15243</v>
      </c>
      <c r="M51" s="12">
        <v>14.2</v>
      </c>
      <c r="N51" s="10"/>
    </row>
    <row r="52" spans="3:14" x14ac:dyDescent="0.25">
      <c r="D52" t="s">
        <v>46</v>
      </c>
      <c r="E52" s="10">
        <v>82302</v>
      </c>
      <c r="F52" s="10">
        <v>7092</v>
      </c>
      <c r="G52" s="10">
        <v>75210</v>
      </c>
      <c r="H52" s="12">
        <v>1060.5</v>
      </c>
      <c r="I52" s="12"/>
      <c r="J52" s="10">
        <v>4061</v>
      </c>
      <c r="K52" s="10">
        <v>420</v>
      </c>
      <c r="L52" s="10">
        <v>3641</v>
      </c>
      <c r="M52" s="12">
        <v>866.9</v>
      </c>
      <c r="N52" s="10"/>
    </row>
    <row r="53" spans="3:14" hidden="1" x14ac:dyDescent="0.25">
      <c r="D53" t="s">
        <v>47</v>
      </c>
      <c r="E53" s="10">
        <v>0</v>
      </c>
      <c r="F53" s="10">
        <v>0</v>
      </c>
      <c r="G53" s="10">
        <v>0</v>
      </c>
      <c r="H53" s="12">
        <v>0</v>
      </c>
      <c r="I53" s="12"/>
      <c r="J53" s="10">
        <v>0</v>
      </c>
      <c r="K53" s="10">
        <v>0</v>
      </c>
      <c r="L53" s="10">
        <v>0</v>
      </c>
      <c r="M53" s="12">
        <v>0</v>
      </c>
      <c r="N53" s="10"/>
    </row>
    <row r="54" spans="3:14" x14ac:dyDescent="0.25">
      <c r="D54" t="s">
        <v>20</v>
      </c>
      <c r="E54" s="10">
        <v>201210</v>
      </c>
      <c r="F54" s="10">
        <v>373684</v>
      </c>
      <c r="G54" s="10">
        <v>-172474</v>
      </c>
      <c r="H54" s="12">
        <v>-46.2</v>
      </c>
      <c r="I54" s="12"/>
      <c r="J54" s="10">
        <v>9927</v>
      </c>
      <c r="K54" s="10">
        <v>22120</v>
      </c>
      <c r="L54" s="10">
        <v>-12193</v>
      </c>
      <c r="M54" s="12">
        <v>-55.1</v>
      </c>
      <c r="N54" s="10"/>
    </row>
    <row r="55" spans="3:14" ht="15.75" thickBot="1" x14ac:dyDescent="0.3">
      <c r="D55" t="s">
        <v>48</v>
      </c>
      <c r="E55" s="10">
        <v>81573</v>
      </c>
      <c r="F55" s="10">
        <v>47241</v>
      </c>
      <c r="G55" s="10">
        <v>34332</v>
      </c>
      <c r="H55" s="12">
        <v>72.7</v>
      </c>
      <c r="I55" s="12"/>
      <c r="J55" s="10">
        <v>4025</v>
      </c>
      <c r="K55" s="10">
        <v>2796</v>
      </c>
      <c r="L55" s="10">
        <v>1229</v>
      </c>
      <c r="M55" s="12">
        <v>44</v>
      </c>
      <c r="N55" s="10"/>
    </row>
    <row r="56" spans="3:14" ht="15.75" thickBot="1" x14ac:dyDescent="0.3">
      <c r="D56" s="13" t="s">
        <v>49</v>
      </c>
      <c r="E56" s="14">
        <v>53062819</v>
      </c>
      <c r="F56" s="14">
        <v>38032000</v>
      </c>
      <c r="G56" s="14">
        <v>15030819</v>
      </c>
      <c r="H56" s="15">
        <v>39.5</v>
      </c>
      <c r="I56" s="15"/>
      <c r="J56" s="14">
        <v>2618019</v>
      </c>
      <c r="K56" s="14">
        <v>2251280</v>
      </c>
      <c r="L56" s="14">
        <v>366739</v>
      </c>
      <c r="M56" s="15">
        <v>16.3</v>
      </c>
      <c r="N56" s="10"/>
    </row>
    <row r="57" spans="3:14" x14ac:dyDescent="0.25">
      <c r="E57" s="10"/>
      <c r="F57" s="10"/>
      <c r="G57" s="10"/>
      <c r="H57" s="10"/>
      <c r="I57" s="10"/>
      <c r="J57" s="10"/>
      <c r="K57" s="10"/>
      <c r="L57" s="10"/>
      <c r="M57" s="10"/>
      <c r="N57" s="10"/>
    </row>
    <row r="58" spans="3:14" ht="15.75" thickBot="1" x14ac:dyDescent="0.3">
      <c r="C58" s="16" t="s">
        <v>50</v>
      </c>
      <c r="D58" s="17"/>
      <c r="E58" s="18">
        <v>88698903</v>
      </c>
      <c r="F58" s="18">
        <v>80830421</v>
      </c>
      <c r="G58" s="18">
        <v>7868482</v>
      </c>
      <c r="H58" s="19">
        <v>9.6999999999999993</v>
      </c>
      <c r="I58" s="19"/>
      <c r="J58" s="18">
        <v>4376236</v>
      </c>
      <c r="K58" s="18">
        <v>4784704</v>
      </c>
      <c r="L58" s="18">
        <v>-408468</v>
      </c>
      <c r="M58" s="19">
        <v>-8.5</v>
      </c>
      <c r="N58" s="10"/>
    </row>
    <row r="59" spans="3:14" x14ac:dyDescent="0.25">
      <c r="C59" s="4"/>
      <c r="D59" s="4"/>
      <c r="E59" s="20"/>
      <c r="F59" s="20"/>
      <c r="G59" s="20"/>
      <c r="H59" s="21"/>
      <c r="I59" s="21"/>
      <c r="J59" s="20"/>
      <c r="K59" s="20"/>
      <c r="L59" s="20"/>
      <c r="M59" s="21"/>
      <c r="N59" s="10"/>
    </row>
    <row r="60" spans="3:14" x14ac:dyDescent="0.25">
      <c r="C60" s="11"/>
      <c r="D60" s="11" t="s">
        <v>51</v>
      </c>
      <c r="E60" s="10"/>
      <c r="F60" s="10"/>
      <c r="G60" s="10"/>
      <c r="H60" s="10"/>
      <c r="I60" s="10"/>
      <c r="J60" s="10"/>
      <c r="K60" s="10"/>
      <c r="L60" s="10"/>
      <c r="M60" s="10"/>
      <c r="N60" s="10"/>
    </row>
    <row r="61" spans="3:14" x14ac:dyDescent="0.25">
      <c r="D61" t="s">
        <v>53</v>
      </c>
      <c r="E61" s="10">
        <v>21629338</v>
      </c>
      <c r="F61" s="10">
        <v>16101793</v>
      </c>
      <c r="G61" s="10">
        <v>5527545</v>
      </c>
      <c r="H61" s="12">
        <v>34.299999999999997</v>
      </c>
      <c r="I61" s="12"/>
      <c r="J61" s="10">
        <v>1067151</v>
      </c>
      <c r="K61" s="10">
        <v>953136</v>
      </c>
      <c r="L61" s="10">
        <v>114015</v>
      </c>
      <c r="M61" s="12">
        <v>12</v>
      </c>
      <c r="N61" s="10"/>
    </row>
    <row r="62" spans="3:14" x14ac:dyDescent="0.25">
      <c r="D62" t="s">
        <v>54</v>
      </c>
      <c r="E62" s="10">
        <v>98952</v>
      </c>
      <c r="F62" s="10">
        <v>51861</v>
      </c>
      <c r="G62" s="10">
        <v>47091</v>
      </c>
      <c r="H62" s="12">
        <v>90.8</v>
      </c>
      <c r="I62" s="12"/>
      <c r="J62" s="10">
        <v>4882</v>
      </c>
      <c r="K62" s="10">
        <v>3070</v>
      </c>
      <c r="L62" s="10">
        <v>1812</v>
      </c>
      <c r="M62" s="12">
        <v>59</v>
      </c>
      <c r="N62" s="10"/>
    </row>
    <row r="63" spans="3:14" ht="15.75" customHeight="1" thickBot="1" x14ac:dyDescent="0.3">
      <c r="C63" s="16" t="s">
        <v>52</v>
      </c>
      <c r="D63" s="16"/>
      <c r="E63" s="18">
        <v>21728290</v>
      </c>
      <c r="F63" s="18">
        <v>16153654</v>
      </c>
      <c r="G63" s="18">
        <v>5574636</v>
      </c>
      <c r="H63" s="19">
        <v>34.5</v>
      </c>
      <c r="I63" s="19"/>
      <c r="J63" s="18">
        <v>1072033</v>
      </c>
      <c r="K63" s="18">
        <v>956206</v>
      </c>
      <c r="L63" s="18">
        <v>115827</v>
      </c>
      <c r="M63" s="19">
        <v>12.1</v>
      </c>
      <c r="N63" s="10"/>
    </row>
    <row r="64" spans="3:14" ht="15.75" thickBot="1" x14ac:dyDescent="0.3">
      <c r="C64" s="13" t="s">
        <v>55</v>
      </c>
      <c r="D64" s="13"/>
      <c r="E64" s="14">
        <v>110427193</v>
      </c>
      <c r="F64" s="14">
        <v>96984075</v>
      </c>
      <c r="G64" s="14">
        <v>13443118</v>
      </c>
      <c r="H64" s="15">
        <v>13.9</v>
      </c>
      <c r="I64" s="15"/>
      <c r="J64" s="14">
        <v>5448269</v>
      </c>
      <c r="K64" s="14">
        <v>5740910</v>
      </c>
      <c r="L64" s="14">
        <v>-292641</v>
      </c>
      <c r="M64" s="15">
        <v>-5.0999999999999996</v>
      </c>
      <c r="N64" s="10"/>
    </row>
    <row r="65" spans="3:13" x14ac:dyDescent="0.25">
      <c r="E65" s="25"/>
      <c r="F65" s="25"/>
      <c r="G65" s="10"/>
      <c r="H65" s="10"/>
      <c r="I65" s="10"/>
      <c r="J65" s="25"/>
      <c r="K65" s="25"/>
      <c r="L65" s="10"/>
      <c r="M65" s="10"/>
    </row>
    <row r="66" spans="3:13" x14ac:dyDescent="0.25">
      <c r="E66" s="25"/>
      <c r="F66" s="25"/>
      <c r="G66" s="10"/>
      <c r="H66" s="10"/>
      <c r="I66" s="10"/>
      <c r="J66" s="25"/>
      <c r="K66" s="25"/>
      <c r="L66" s="10"/>
      <c r="M66" s="10"/>
    </row>
    <row r="67" spans="3:13" x14ac:dyDescent="0.25">
      <c r="C67" s="26"/>
      <c r="D67" s="27"/>
      <c r="E67" s="25"/>
      <c r="F67" s="25"/>
      <c r="G67" s="10"/>
      <c r="H67" s="10"/>
      <c r="I67" s="10"/>
      <c r="J67" s="25"/>
      <c r="K67" s="25"/>
      <c r="L67" s="10"/>
      <c r="M67" s="10"/>
    </row>
    <row r="68" spans="3:13" ht="32.25" customHeight="1" x14ac:dyDescent="0.25">
      <c r="C68" s="45" t="s">
        <v>117</v>
      </c>
      <c r="D68" s="45"/>
      <c r="E68" s="45"/>
      <c r="F68" s="45"/>
      <c r="G68" s="45"/>
      <c r="H68" s="45"/>
      <c r="I68" s="45"/>
      <c r="J68" s="45"/>
      <c r="K68" s="45"/>
      <c r="L68" s="10"/>
      <c r="M68" s="10"/>
    </row>
    <row r="69" spans="3:13" ht="5.0999999999999996" customHeight="1" x14ac:dyDescent="0.25"/>
    <row r="70" spans="3:13" ht="3" customHeight="1" x14ac:dyDescent="0.25">
      <c r="D70" s="27"/>
    </row>
    <row r="71" spans="3:13" ht="36.75" customHeight="1" x14ac:dyDescent="0.25">
      <c r="C71" s="46" t="s">
        <v>56</v>
      </c>
      <c r="D71" s="46"/>
      <c r="E71" s="46"/>
      <c r="F71" s="46"/>
      <c r="G71" s="46"/>
      <c r="H71" s="46"/>
      <c r="I71" s="46"/>
      <c r="J71" s="46"/>
      <c r="K71" s="46"/>
    </row>
    <row r="74" spans="3:13" x14ac:dyDescent="0.25">
      <c r="E74" s="25"/>
      <c r="F74" s="25"/>
      <c r="G74" s="10"/>
      <c r="H74" s="10"/>
      <c r="I74" s="10"/>
      <c r="J74" s="28"/>
      <c r="K74" s="28"/>
    </row>
  </sheetData>
  <mergeCells count="6">
    <mergeCell ref="L7:M7"/>
    <mergeCell ref="C68:K68"/>
    <mergeCell ref="C71:K71"/>
    <mergeCell ref="E7:F7"/>
    <mergeCell ref="G7:H7"/>
    <mergeCell ref="J7:K7"/>
  </mergeCells>
  <pageMargins left="0.70866141732283472" right="0.70866141732283472" top="0.39370078740157483" bottom="0.19685039370078741" header="0.31496062992125984" footer="0.31496062992125984"/>
  <pageSetup scale="69"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E793-A41E-4B3D-ABBD-A06DFBFC027B}">
  <sheetPr>
    <pageSetUpPr fitToPage="1"/>
  </sheetPr>
  <dimension ref="B4:W46"/>
  <sheetViews>
    <sheetView showGridLines="0" zoomScale="80" zoomScaleNormal="80" workbookViewId="0"/>
  </sheetViews>
  <sheetFormatPr defaultRowHeight="15" x14ac:dyDescent="0.25"/>
  <cols>
    <col min="1" max="1" width="5.7109375" customWidth="1"/>
    <col min="2" max="2" width="2.7109375" customWidth="1"/>
    <col min="3" max="3" width="42.28515625" customWidth="1"/>
    <col min="4" max="4" width="12.28515625" customWidth="1"/>
    <col min="5" max="5" width="12.28515625" bestFit="1" customWidth="1"/>
    <col min="6" max="6" width="11.28515625" hidden="1" customWidth="1"/>
    <col min="7" max="7" width="9.140625" hidden="1" customWidth="1"/>
    <col min="8" max="9" width="13.42578125" hidden="1" customWidth="1"/>
    <col min="10" max="10" width="12.28515625" hidden="1" customWidth="1"/>
    <col min="11" max="11" width="9.140625" hidden="1" customWidth="1"/>
    <col min="12" max="12" width="2.42578125" customWidth="1"/>
    <col min="13" max="13" width="12" bestFit="1" customWidth="1"/>
    <col min="14" max="14" width="11.28515625" bestFit="1" customWidth="1"/>
    <col min="15" max="15" width="9.5703125" hidden="1" customWidth="1"/>
    <col min="16" max="16" width="9.140625" hidden="1" customWidth="1"/>
    <col min="17" max="18" width="11.28515625" hidden="1" customWidth="1"/>
    <col min="19" max="19" width="9.5703125" hidden="1" customWidth="1"/>
    <col min="20" max="20" width="9.140625" hidden="1" customWidth="1"/>
    <col min="21" max="21" width="0" hidden="1" customWidth="1"/>
  </cols>
  <sheetData>
    <row r="4" spans="2:21" ht="24" x14ac:dyDescent="0.4">
      <c r="B4" s="1" t="s">
        <v>0</v>
      </c>
    </row>
    <row r="5" spans="2:21" ht="21.75" thickBot="1" x14ac:dyDescent="0.4">
      <c r="B5" s="2" t="s">
        <v>57</v>
      </c>
      <c r="C5" s="3"/>
      <c r="D5" s="3"/>
      <c r="E5" s="3"/>
      <c r="F5" s="3"/>
      <c r="G5" s="3"/>
      <c r="H5" s="3"/>
      <c r="I5" s="3"/>
      <c r="J5" s="3"/>
      <c r="K5" s="3"/>
      <c r="L5" s="3"/>
      <c r="M5" s="3"/>
      <c r="N5" s="3"/>
      <c r="O5" s="3"/>
      <c r="P5" s="3"/>
      <c r="Q5" s="3"/>
      <c r="R5" s="3"/>
      <c r="S5" s="3"/>
      <c r="T5" s="3"/>
    </row>
    <row r="6" spans="2:21" ht="15" customHeight="1" thickTop="1" x14ac:dyDescent="0.25">
      <c r="B6" s="4" t="s">
        <v>58</v>
      </c>
    </row>
    <row r="7" spans="2:21" x14ac:dyDescent="0.25">
      <c r="D7" s="47" t="s">
        <v>3</v>
      </c>
      <c r="E7" s="47"/>
      <c r="F7" s="48" t="s">
        <v>4</v>
      </c>
      <c r="G7" s="48"/>
      <c r="H7" s="47" t="s">
        <v>3</v>
      </c>
      <c r="I7" s="47"/>
      <c r="J7" s="48" t="s">
        <v>4</v>
      </c>
      <c r="K7" s="48"/>
      <c r="L7" s="5"/>
      <c r="M7" s="47" t="s">
        <v>5</v>
      </c>
      <c r="N7" s="47"/>
      <c r="O7" s="48" t="s">
        <v>4</v>
      </c>
      <c r="P7" s="48"/>
      <c r="Q7" s="47" t="s">
        <v>5</v>
      </c>
      <c r="R7" s="47"/>
      <c r="S7" s="48" t="s">
        <v>4</v>
      </c>
      <c r="T7" s="48"/>
    </row>
    <row r="8" spans="2:21" ht="18.75" thickBot="1" x14ac:dyDescent="0.4">
      <c r="B8" s="6"/>
      <c r="C8" s="6"/>
      <c r="D8" s="7" t="s">
        <v>59</v>
      </c>
      <c r="E8" s="7" t="s">
        <v>60</v>
      </c>
      <c r="F8" s="8" t="s">
        <v>8</v>
      </c>
      <c r="G8" s="8" t="s">
        <v>9</v>
      </c>
      <c r="H8" s="7" t="s">
        <v>61</v>
      </c>
      <c r="I8" s="7" t="s">
        <v>62</v>
      </c>
      <c r="J8" s="8" t="s">
        <v>8</v>
      </c>
      <c r="K8" s="8" t="s">
        <v>9</v>
      </c>
      <c r="L8" s="8"/>
      <c r="M8" s="7" t="str">
        <f>+D8</f>
        <v>IV Trim 24</v>
      </c>
      <c r="N8" s="7" t="str">
        <f>+E8</f>
        <v>IV Trim 23</v>
      </c>
      <c r="O8" s="8" t="s">
        <v>8</v>
      </c>
      <c r="P8" s="8" t="s">
        <v>9</v>
      </c>
      <c r="Q8" s="7" t="s">
        <v>63</v>
      </c>
      <c r="R8" s="7" t="s">
        <v>64</v>
      </c>
      <c r="S8" s="8" t="s">
        <v>8</v>
      </c>
      <c r="T8" s="8" t="s">
        <v>9</v>
      </c>
    </row>
    <row r="9" spans="2:21" ht="15.75" thickTop="1" x14ac:dyDescent="0.25">
      <c r="B9" s="11"/>
      <c r="D9" s="10"/>
      <c r="E9" s="10"/>
      <c r="F9" s="10"/>
      <c r="G9" s="10"/>
      <c r="H9" s="10"/>
      <c r="I9" s="10"/>
      <c r="J9" s="10"/>
      <c r="K9" s="10"/>
      <c r="L9" s="10"/>
      <c r="M9" s="10"/>
      <c r="N9" s="10"/>
      <c r="O9" s="10"/>
      <c r="P9" s="10"/>
      <c r="Q9" s="10"/>
      <c r="R9" s="10"/>
      <c r="S9" s="10"/>
      <c r="T9" s="10"/>
    </row>
    <row r="10" spans="2:21" x14ac:dyDescent="0.25">
      <c r="B10" t="s">
        <v>65</v>
      </c>
      <c r="D10" s="10">
        <v>43445192</v>
      </c>
      <c r="E10" s="10">
        <v>37985318</v>
      </c>
      <c r="F10" s="10">
        <v>5459874</v>
      </c>
      <c r="G10" s="12">
        <v>14.4</v>
      </c>
      <c r="H10" s="10">
        <v>160938251</v>
      </c>
      <c r="I10" s="10">
        <v>150837832</v>
      </c>
      <c r="J10" s="10">
        <v>10100419</v>
      </c>
      <c r="K10" s="12">
        <v>6.7</v>
      </c>
      <c r="L10" s="12"/>
      <c r="M10" s="10">
        <v>2165710</v>
      </c>
      <c r="N10" s="10">
        <v>2161301</v>
      </c>
      <c r="O10" s="10">
        <v>4409</v>
      </c>
      <c r="P10" s="12">
        <v>0.2</v>
      </c>
      <c r="Q10" s="10">
        <v>8803521</v>
      </c>
      <c r="R10" s="10">
        <v>8504621</v>
      </c>
      <c r="S10" s="10">
        <v>298900</v>
      </c>
      <c r="T10" s="12">
        <v>3.5</v>
      </c>
      <c r="U10" s="10"/>
    </row>
    <row r="11" spans="2:21" ht="15.75" thickBot="1" x14ac:dyDescent="0.3">
      <c r="B11" s="23" t="s">
        <v>66</v>
      </c>
      <c r="C11" s="23"/>
      <c r="D11" s="24">
        <v>-30858548</v>
      </c>
      <c r="E11" s="24">
        <v>-26671724</v>
      </c>
      <c r="F11" s="24">
        <v>-4186824</v>
      </c>
      <c r="G11" s="30">
        <v>15.7</v>
      </c>
      <c r="H11" s="24">
        <v>-110416473</v>
      </c>
      <c r="I11" s="24">
        <v>-106162427</v>
      </c>
      <c r="J11" s="24">
        <v>-4254046</v>
      </c>
      <c r="K11" s="30">
        <v>4</v>
      </c>
      <c r="L11" s="30"/>
      <c r="M11" s="24">
        <v>-1538017</v>
      </c>
      <c r="N11" s="24">
        <v>-1517854</v>
      </c>
      <c r="O11" s="24">
        <v>-20163</v>
      </c>
      <c r="P11" s="30">
        <v>1.3</v>
      </c>
      <c r="Q11" s="24">
        <v>-6030603</v>
      </c>
      <c r="R11" s="24">
        <v>-5983161</v>
      </c>
      <c r="S11" s="24">
        <v>-47442</v>
      </c>
      <c r="T11" s="30">
        <v>0.8</v>
      </c>
      <c r="U11" s="10"/>
    </row>
    <row r="12" spans="2:21" x14ac:dyDescent="0.25">
      <c r="B12" s="4" t="s">
        <v>67</v>
      </c>
      <c r="C12" s="4"/>
      <c r="D12" s="20">
        <v>12586644</v>
      </c>
      <c r="E12" s="20">
        <v>11313594</v>
      </c>
      <c r="F12" s="20">
        <v>1273050</v>
      </c>
      <c r="G12" s="21">
        <v>11.3</v>
      </c>
      <c r="H12" s="20">
        <v>50521778</v>
      </c>
      <c r="I12" s="20">
        <v>44675405</v>
      </c>
      <c r="J12" s="20">
        <v>5846373</v>
      </c>
      <c r="K12" s="21">
        <v>13.1</v>
      </c>
      <c r="L12" s="21"/>
      <c r="M12" s="20">
        <v>627693</v>
      </c>
      <c r="N12" s="20">
        <v>643447</v>
      </c>
      <c r="O12" s="20">
        <v>-15754</v>
      </c>
      <c r="P12" s="21">
        <v>-2.4</v>
      </c>
      <c r="Q12" s="20">
        <v>2772918</v>
      </c>
      <c r="R12" s="20">
        <v>2521460</v>
      </c>
      <c r="S12" s="20">
        <v>251458</v>
      </c>
      <c r="T12" s="21">
        <v>10</v>
      </c>
      <c r="U12" s="10"/>
    </row>
    <row r="13" spans="2:21" x14ac:dyDescent="0.25">
      <c r="B13" s="4"/>
      <c r="C13" s="4"/>
      <c r="D13" s="20"/>
      <c r="E13" s="20"/>
      <c r="F13" s="20"/>
      <c r="G13" s="21"/>
      <c r="H13" s="20"/>
      <c r="I13" s="20"/>
      <c r="J13" s="20"/>
      <c r="K13" s="21"/>
      <c r="L13" s="21"/>
      <c r="M13" s="20"/>
      <c r="N13" s="20"/>
      <c r="O13" s="20"/>
      <c r="P13" s="21"/>
      <c r="Q13" s="20"/>
      <c r="R13" s="20"/>
      <c r="S13" s="20"/>
      <c r="T13" s="21"/>
      <c r="U13" s="10"/>
    </row>
    <row r="14" spans="2:21" x14ac:dyDescent="0.25">
      <c r="B14" t="s">
        <v>68</v>
      </c>
      <c r="D14" s="10">
        <v>-7312850</v>
      </c>
      <c r="E14" s="10">
        <v>-6594546</v>
      </c>
      <c r="F14" s="10">
        <v>-718304</v>
      </c>
      <c r="G14" s="12">
        <v>10.9</v>
      </c>
      <c r="H14" s="10">
        <v>-27829522</v>
      </c>
      <c r="I14" s="10">
        <v>-25368287</v>
      </c>
      <c r="J14" s="10">
        <v>-2461235</v>
      </c>
      <c r="K14" s="12">
        <v>9.6999999999999993</v>
      </c>
      <c r="L14" s="12"/>
      <c r="M14" s="10">
        <v>-364503</v>
      </c>
      <c r="N14" s="10">
        <v>-375434</v>
      </c>
      <c r="O14" s="10">
        <v>10931</v>
      </c>
      <c r="P14" s="12">
        <v>-2.9</v>
      </c>
      <c r="Q14" s="10">
        <v>-1524203</v>
      </c>
      <c r="R14" s="10">
        <v>-1431329</v>
      </c>
      <c r="S14" s="10">
        <v>-92874</v>
      </c>
      <c r="T14" s="12">
        <v>6.5</v>
      </c>
      <c r="U14" s="10"/>
    </row>
    <row r="15" spans="2:21" x14ac:dyDescent="0.25">
      <c r="B15" t="s">
        <v>69</v>
      </c>
      <c r="D15" s="10">
        <v>-2411333</v>
      </c>
      <c r="E15" s="10">
        <v>-2012670</v>
      </c>
      <c r="F15" s="10">
        <v>-398663</v>
      </c>
      <c r="G15" s="12">
        <v>19.8</v>
      </c>
      <c r="H15" s="10">
        <v>-8656112</v>
      </c>
      <c r="I15" s="10">
        <v>-7574664</v>
      </c>
      <c r="J15" s="10">
        <v>-1081448</v>
      </c>
      <c r="K15" s="12">
        <v>14.3</v>
      </c>
      <c r="L15" s="12"/>
      <c r="M15" s="10">
        <v>-120129</v>
      </c>
      <c r="N15" s="10">
        <v>-114606</v>
      </c>
      <c r="O15" s="10">
        <v>-5523</v>
      </c>
      <c r="P15" s="12">
        <v>4.8</v>
      </c>
      <c r="Q15" s="10">
        <v>-473529</v>
      </c>
      <c r="R15" s="10">
        <v>-427041</v>
      </c>
      <c r="S15" s="10">
        <v>-46488</v>
      </c>
      <c r="T15" s="12">
        <v>10.9</v>
      </c>
      <c r="U15" s="10"/>
    </row>
    <row r="16" spans="2:21" ht="15.75" thickBot="1" x14ac:dyDescent="0.3">
      <c r="B16" s="23" t="s">
        <v>70</v>
      </c>
      <c r="C16" s="23"/>
      <c r="D16" s="24">
        <v>42176</v>
      </c>
      <c r="E16" s="24">
        <v>290923</v>
      </c>
      <c r="F16" s="24">
        <v>-248747</v>
      </c>
      <c r="G16" s="30">
        <v>-85.5</v>
      </c>
      <c r="H16" s="24">
        <v>208168</v>
      </c>
      <c r="I16" s="24">
        <v>-1905578</v>
      </c>
      <c r="J16" s="24">
        <v>2113746</v>
      </c>
      <c r="K16" s="30">
        <v>-110.9</v>
      </c>
      <c r="L16" s="30"/>
      <c r="M16" s="24">
        <v>2100</v>
      </c>
      <c r="N16" s="24">
        <v>16820</v>
      </c>
      <c r="O16" s="24">
        <v>-14720</v>
      </c>
      <c r="P16" s="30">
        <v>-87.5</v>
      </c>
      <c r="Q16" s="24">
        <v>11268</v>
      </c>
      <c r="R16" s="24">
        <v>-112522</v>
      </c>
      <c r="S16" s="24">
        <v>123790</v>
      </c>
      <c r="T16" s="30">
        <v>-110</v>
      </c>
      <c r="U16" s="10"/>
    </row>
    <row r="17" spans="2:23" x14ac:dyDescent="0.25">
      <c r="B17" s="4" t="s">
        <v>71</v>
      </c>
      <c r="C17" s="4"/>
      <c r="D17" s="20">
        <v>2904637</v>
      </c>
      <c r="E17" s="20">
        <v>2997301</v>
      </c>
      <c r="F17" s="20">
        <v>-92664</v>
      </c>
      <c r="G17" s="21">
        <v>-3.1</v>
      </c>
      <c r="H17" s="20">
        <v>14244312</v>
      </c>
      <c r="I17" s="20">
        <v>9826876</v>
      </c>
      <c r="J17" s="20">
        <v>4417436</v>
      </c>
      <c r="K17" s="21">
        <v>45</v>
      </c>
      <c r="L17" s="21"/>
      <c r="M17" s="20">
        <v>145161</v>
      </c>
      <c r="N17" s="20">
        <v>170227</v>
      </c>
      <c r="O17" s="20">
        <v>-25066</v>
      </c>
      <c r="P17" s="21">
        <v>-14.7</v>
      </c>
      <c r="Q17" s="20">
        <v>786454</v>
      </c>
      <c r="R17" s="20">
        <v>550568</v>
      </c>
      <c r="S17" s="20">
        <v>235886</v>
      </c>
      <c r="T17" s="21">
        <v>42.8</v>
      </c>
      <c r="U17" s="10"/>
    </row>
    <row r="18" spans="2:23" x14ac:dyDescent="0.25">
      <c r="B18" s="4"/>
      <c r="C18" s="4"/>
      <c r="D18" s="4"/>
      <c r="E18" s="20"/>
      <c r="F18" s="4"/>
      <c r="G18" s="4"/>
      <c r="H18" s="4"/>
      <c r="I18" s="4"/>
      <c r="J18" s="4"/>
      <c r="K18" s="4"/>
      <c r="L18" s="4"/>
      <c r="M18" s="4"/>
      <c r="N18" s="4"/>
      <c r="O18" s="4"/>
      <c r="P18" s="4"/>
      <c r="Q18" s="4"/>
      <c r="R18" s="4"/>
      <c r="S18" s="4"/>
      <c r="T18" s="4"/>
      <c r="U18" s="10"/>
    </row>
    <row r="19" spans="2:23" x14ac:dyDescent="0.25">
      <c r="B19" t="s">
        <v>72</v>
      </c>
      <c r="D19" s="10">
        <v>109315</v>
      </c>
      <c r="E19" s="10">
        <v>142107</v>
      </c>
      <c r="F19" s="10">
        <v>-32792</v>
      </c>
      <c r="G19" s="12">
        <v>-23.1</v>
      </c>
      <c r="H19" s="10">
        <v>622322</v>
      </c>
      <c r="I19" s="10">
        <v>443335</v>
      </c>
      <c r="J19" s="10">
        <v>178987</v>
      </c>
      <c r="K19" s="12">
        <v>40.4</v>
      </c>
      <c r="L19" s="12"/>
      <c r="M19" s="10">
        <v>5453</v>
      </c>
      <c r="N19" s="10">
        <v>8091</v>
      </c>
      <c r="O19" s="10">
        <v>-2638</v>
      </c>
      <c r="P19" s="12">
        <v>-32.6</v>
      </c>
      <c r="Q19" s="10">
        <v>34676</v>
      </c>
      <c r="R19" s="10">
        <v>25053</v>
      </c>
      <c r="S19" s="10">
        <v>9623</v>
      </c>
      <c r="T19" s="12">
        <v>38.4</v>
      </c>
      <c r="U19" s="10"/>
    </row>
    <row r="20" spans="2:23" x14ac:dyDescent="0.25">
      <c r="B20" t="s">
        <v>73</v>
      </c>
      <c r="D20" s="10">
        <v>-1204391</v>
      </c>
      <c r="E20" s="10">
        <v>-799488</v>
      </c>
      <c r="F20" s="10">
        <v>-404903</v>
      </c>
      <c r="G20" s="12">
        <v>50.6</v>
      </c>
      <c r="H20" s="10">
        <v>-4477408</v>
      </c>
      <c r="I20" s="10">
        <v>-3122612</v>
      </c>
      <c r="J20" s="10">
        <v>-1354796</v>
      </c>
      <c r="K20" s="12">
        <v>43.4</v>
      </c>
      <c r="L20" s="12"/>
      <c r="M20" s="10">
        <v>-60042</v>
      </c>
      <c r="N20" s="10">
        <v>-45539</v>
      </c>
      <c r="O20" s="10">
        <v>-14503</v>
      </c>
      <c r="P20" s="12">
        <v>31.8</v>
      </c>
      <c r="Q20" s="10">
        <v>-244240</v>
      </c>
      <c r="R20" s="10">
        <v>-176739</v>
      </c>
      <c r="S20" s="10">
        <v>-67501</v>
      </c>
      <c r="T20" s="12">
        <v>38.200000000000003</v>
      </c>
      <c r="U20" s="10"/>
    </row>
    <row r="21" spans="2:23" x14ac:dyDescent="0.25">
      <c r="B21" t="s">
        <v>74</v>
      </c>
      <c r="D21" s="10">
        <v>-775818</v>
      </c>
      <c r="E21" s="10">
        <v>-1596496</v>
      </c>
      <c r="F21" s="10">
        <v>820678</v>
      </c>
      <c r="G21" s="12">
        <v>-51.4</v>
      </c>
      <c r="H21" s="10">
        <v>-932625</v>
      </c>
      <c r="I21" s="10">
        <v>-4107490</v>
      </c>
      <c r="J21" s="10">
        <v>3174865</v>
      </c>
      <c r="K21" s="12">
        <v>-77.3</v>
      </c>
      <c r="L21" s="12"/>
      <c r="M21" s="10">
        <v>-38661</v>
      </c>
      <c r="N21" s="10">
        <v>-91497</v>
      </c>
      <c r="O21" s="10">
        <v>52836</v>
      </c>
      <c r="P21" s="12">
        <v>-57.7</v>
      </c>
      <c r="Q21" s="10">
        <v>-49356</v>
      </c>
      <c r="R21" s="10">
        <v>-232951</v>
      </c>
      <c r="S21" s="10">
        <v>183595</v>
      </c>
      <c r="T21" s="12">
        <v>-78.8</v>
      </c>
      <c r="U21" s="10"/>
    </row>
    <row r="22" spans="2:23" ht="15.75" thickBot="1" x14ac:dyDescent="0.3">
      <c r="B22" s="23" t="s">
        <v>75</v>
      </c>
      <c r="C22" s="23"/>
      <c r="D22" s="24">
        <v>3839</v>
      </c>
      <c r="E22" s="24">
        <v>2951</v>
      </c>
      <c r="F22" s="24">
        <v>888</v>
      </c>
      <c r="G22" s="30">
        <v>30.1</v>
      </c>
      <c r="H22" s="24">
        <v>3839</v>
      </c>
      <c r="I22" s="24">
        <v>2951</v>
      </c>
      <c r="J22" s="24">
        <v>888</v>
      </c>
      <c r="K22" s="30">
        <v>30.1</v>
      </c>
      <c r="L22" s="30"/>
      <c r="M22" s="24">
        <v>190</v>
      </c>
      <c r="N22" s="24">
        <v>169</v>
      </c>
      <c r="O22" s="24">
        <v>21</v>
      </c>
      <c r="P22" s="30">
        <v>12.4</v>
      </c>
      <c r="Q22" s="24">
        <v>190</v>
      </c>
      <c r="R22" s="24">
        <v>169</v>
      </c>
      <c r="S22" s="24">
        <v>21</v>
      </c>
      <c r="T22" s="30">
        <v>12.4</v>
      </c>
      <c r="U22" s="10"/>
    </row>
    <row r="23" spans="2:23" x14ac:dyDescent="0.25">
      <c r="B23" s="4" t="s">
        <v>76</v>
      </c>
      <c r="C23" s="4"/>
      <c r="D23" s="20">
        <v>1037582</v>
      </c>
      <c r="E23" s="20">
        <v>746375</v>
      </c>
      <c r="F23" s="20">
        <v>291207</v>
      </c>
      <c r="G23" s="20">
        <v>39</v>
      </c>
      <c r="H23" s="20">
        <v>9460440</v>
      </c>
      <c r="I23" s="20">
        <v>3043060</v>
      </c>
      <c r="J23" s="20">
        <v>6417380</v>
      </c>
      <c r="K23" s="21">
        <v>210.9</v>
      </c>
      <c r="L23" s="21"/>
      <c r="M23" s="20">
        <v>52101</v>
      </c>
      <c r="N23" s="20">
        <v>41451</v>
      </c>
      <c r="O23" s="20">
        <v>10650</v>
      </c>
      <c r="P23" s="21">
        <v>25.7</v>
      </c>
      <c r="Q23" s="20">
        <v>527724</v>
      </c>
      <c r="R23" s="20">
        <v>166100</v>
      </c>
      <c r="S23" s="20">
        <v>361624</v>
      </c>
      <c r="T23" s="21">
        <v>217.7</v>
      </c>
      <c r="U23" s="10"/>
      <c r="W23" s="31"/>
    </row>
    <row r="24" spans="2:23" x14ac:dyDescent="0.25">
      <c r="B24" s="4"/>
      <c r="C24" s="4"/>
      <c r="D24" s="4"/>
      <c r="E24" s="4"/>
      <c r="F24" s="4"/>
      <c r="G24" s="4"/>
      <c r="H24" s="4"/>
      <c r="I24" s="4"/>
      <c r="J24" s="4"/>
      <c r="K24" s="4"/>
      <c r="L24" s="4"/>
      <c r="M24" s="4"/>
      <c r="N24" s="4"/>
      <c r="O24" s="4"/>
      <c r="P24" s="4"/>
      <c r="Q24" s="4"/>
      <c r="R24" s="4"/>
      <c r="S24" s="4"/>
      <c r="T24" s="4"/>
      <c r="U24" s="10"/>
    </row>
    <row r="25" spans="2:23" ht="15.75" thickBot="1" x14ac:dyDescent="0.3">
      <c r="B25" s="23" t="s">
        <v>77</v>
      </c>
      <c r="C25" s="23"/>
      <c r="D25" s="24">
        <v>-784207</v>
      </c>
      <c r="E25" s="24">
        <v>-1114370</v>
      </c>
      <c r="F25" s="24">
        <v>330163</v>
      </c>
      <c r="G25" s="30">
        <v>-29.6</v>
      </c>
      <c r="H25" s="24">
        <v>-2965340</v>
      </c>
      <c r="I25" s="24">
        <v>-4199133</v>
      </c>
      <c r="J25" s="24">
        <v>1233793</v>
      </c>
      <c r="K25" s="30">
        <v>-29.4</v>
      </c>
      <c r="L25" s="30"/>
      <c r="M25" s="24">
        <v>-39112</v>
      </c>
      <c r="N25" s="24">
        <v>-64271</v>
      </c>
      <c r="O25" s="24">
        <v>25159</v>
      </c>
      <c r="P25" s="30">
        <v>-39.1</v>
      </c>
      <c r="Q25" s="24">
        <v>-163395</v>
      </c>
      <c r="R25" s="24">
        <v>-235829</v>
      </c>
      <c r="S25" s="24">
        <v>72434</v>
      </c>
      <c r="T25" s="30">
        <v>-30.7</v>
      </c>
      <c r="U25" s="10"/>
    </row>
    <row r="26" spans="2:23" x14ac:dyDescent="0.25">
      <c r="B26" s="4" t="s">
        <v>78</v>
      </c>
      <c r="C26" s="4"/>
      <c r="D26" s="20">
        <v>253375</v>
      </c>
      <c r="E26" s="20">
        <v>-367995</v>
      </c>
      <c r="F26" s="20">
        <v>621370</v>
      </c>
      <c r="G26" s="21">
        <v>-168.9</v>
      </c>
      <c r="H26" s="20">
        <v>6495100</v>
      </c>
      <c r="I26" s="20">
        <v>-1156073</v>
      </c>
      <c r="J26" s="20">
        <v>7651173</v>
      </c>
      <c r="K26" s="21">
        <v>-661.8</v>
      </c>
      <c r="L26" s="21"/>
      <c r="M26" s="20">
        <v>12989</v>
      </c>
      <c r="N26" s="20">
        <v>-22820</v>
      </c>
      <c r="O26" s="20">
        <v>35809</v>
      </c>
      <c r="P26" s="21">
        <v>-156.9</v>
      </c>
      <c r="Q26" s="20">
        <v>364329</v>
      </c>
      <c r="R26" s="20">
        <v>-69729</v>
      </c>
      <c r="S26" s="20">
        <v>434058</v>
      </c>
      <c r="T26" s="21">
        <v>-622.5</v>
      </c>
      <c r="U26" s="10"/>
    </row>
    <row r="27" spans="2:23" x14ac:dyDescent="0.25">
      <c r="U27" s="10"/>
    </row>
    <row r="28" spans="2:23" x14ac:dyDescent="0.25">
      <c r="B28" t="s">
        <v>79</v>
      </c>
      <c r="D28" s="32"/>
      <c r="M28" s="32"/>
      <c r="Q28" s="33"/>
      <c r="U28" s="10"/>
    </row>
    <row r="29" spans="2:23" x14ac:dyDescent="0.25">
      <c r="U29" s="10"/>
    </row>
    <row r="30" spans="2:23" ht="15.75" thickBot="1" x14ac:dyDescent="0.3">
      <c r="B30" s="34" t="s">
        <v>80</v>
      </c>
      <c r="C30" s="3"/>
      <c r="D30" s="35">
        <v>239102</v>
      </c>
      <c r="E30" s="35">
        <v>-370071</v>
      </c>
      <c r="F30" s="35">
        <v>609173</v>
      </c>
      <c r="G30" s="36">
        <v>-164.6</v>
      </c>
      <c r="H30" s="35">
        <v>6461876</v>
      </c>
      <c r="I30" s="35">
        <v>-1160780</v>
      </c>
      <c r="J30" s="35">
        <v>7622656</v>
      </c>
      <c r="K30" s="36">
        <v>-656.7</v>
      </c>
      <c r="L30" s="36"/>
      <c r="M30" s="35">
        <v>12278</v>
      </c>
      <c r="N30" s="35">
        <v>-22942</v>
      </c>
      <c r="O30" s="35">
        <v>35220</v>
      </c>
      <c r="P30" s="36">
        <v>-153.5</v>
      </c>
      <c r="Q30" s="35">
        <v>362534</v>
      </c>
      <c r="R30" s="35">
        <v>-70013</v>
      </c>
      <c r="S30" s="35">
        <v>432547</v>
      </c>
      <c r="T30" s="36">
        <v>-617.79999999999995</v>
      </c>
      <c r="U30" s="10"/>
    </row>
    <row r="31" spans="2:23" ht="15.75" thickTop="1" x14ac:dyDescent="0.25">
      <c r="U31" s="10"/>
    </row>
    <row r="32" spans="2:23" ht="15.75" thickBot="1" x14ac:dyDescent="0.3">
      <c r="B32" s="34" t="s">
        <v>81</v>
      </c>
      <c r="C32" s="3"/>
      <c r="D32" s="35">
        <v>14273</v>
      </c>
      <c r="E32" s="35">
        <v>2076</v>
      </c>
      <c r="F32" s="35">
        <v>12197</v>
      </c>
      <c r="G32" s="36">
        <v>587.5</v>
      </c>
      <c r="H32" s="35">
        <v>33224</v>
      </c>
      <c r="I32" s="35">
        <v>4707</v>
      </c>
      <c r="J32" s="35">
        <v>28517</v>
      </c>
      <c r="K32" s="36">
        <v>605.79999999999995</v>
      </c>
      <c r="L32" s="36"/>
      <c r="M32" s="35">
        <v>711</v>
      </c>
      <c r="N32" s="35">
        <v>122</v>
      </c>
      <c r="O32" s="35">
        <v>589</v>
      </c>
      <c r="P32" s="36">
        <v>482.8</v>
      </c>
      <c r="Q32" s="35">
        <v>1795</v>
      </c>
      <c r="R32" s="35">
        <v>284</v>
      </c>
      <c r="S32" s="35">
        <v>1511</v>
      </c>
      <c r="T32" s="36">
        <v>532</v>
      </c>
      <c r="U32" s="10"/>
    </row>
    <row r="33" spans="2:18" ht="15.75" thickTop="1" x14ac:dyDescent="0.25">
      <c r="B33" s="26"/>
      <c r="C33" s="27"/>
    </row>
    <row r="34" spans="2:18" ht="34.5" customHeight="1" x14ac:dyDescent="0.25">
      <c r="B34" s="49" t="s">
        <v>82</v>
      </c>
      <c r="C34" s="49"/>
      <c r="D34" s="49"/>
      <c r="E34" s="49"/>
      <c r="F34" s="49"/>
      <c r="G34" s="49"/>
      <c r="H34" s="49"/>
      <c r="I34" s="49"/>
      <c r="J34" s="49"/>
      <c r="K34" s="49"/>
      <c r="L34" s="49"/>
      <c r="M34" s="49"/>
      <c r="N34" s="49"/>
      <c r="Q34" s="31"/>
      <c r="R34" s="31"/>
    </row>
    <row r="35" spans="2:18" ht="5.0999999999999996" customHeight="1" x14ac:dyDescent="0.25">
      <c r="B35" s="49"/>
      <c r="C35" s="49"/>
      <c r="D35" s="49"/>
      <c r="E35" s="49"/>
      <c r="F35" s="49"/>
      <c r="G35" s="49"/>
      <c r="H35" s="49"/>
      <c r="I35" s="49"/>
      <c r="J35" s="49"/>
      <c r="K35" s="49"/>
      <c r="L35" s="49"/>
      <c r="M35" s="49"/>
      <c r="N35" s="49"/>
    </row>
    <row r="36" spans="2:18" x14ac:dyDescent="0.25">
      <c r="B36" s="26"/>
      <c r="C36" s="27"/>
      <c r="M36" s="31"/>
      <c r="N36" s="31"/>
      <c r="Q36" s="31"/>
      <c r="R36" s="31"/>
    </row>
    <row r="37" spans="2:18" x14ac:dyDescent="0.25">
      <c r="B37" s="27"/>
      <c r="C37" s="27"/>
      <c r="E37" s="29"/>
      <c r="F37" s="29"/>
      <c r="G37" s="29"/>
    </row>
    <row r="44" spans="2:18" x14ac:dyDescent="0.25">
      <c r="H44" s="37"/>
    </row>
    <row r="45" spans="2:18" x14ac:dyDescent="0.25">
      <c r="H45" s="37"/>
    </row>
    <row r="46" spans="2:18" x14ac:dyDescent="0.25">
      <c r="H46" s="29"/>
    </row>
  </sheetData>
  <mergeCells count="9">
    <mergeCell ref="Q7:R7"/>
    <mergeCell ref="S7:T7"/>
    <mergeCell ref="B34:N35"/>
    <mergeCell ref="D7:E7"/>
    <mergeCell ref="F7:G7"/>
    <mergeCell ref="H7:I7"/>
    <mergeCell ref="J7:K7"/>
    <mergeCell ref="M7:N7"/>
    <mergeCell ref="O7:P7"/>
  </mergeCells>
  <pageMargins left="1" right="1" top="1" bottom="1" header="0.5" footer="0.5"/>
  <pageSetup scale="86" fitToHeight="0"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4A527-C321-4896-B409-A2AE1749A4E8}">
  <sheetPr>
    <pageSetUpPr fitToPage="1"/>
  </sheetPr>
  <dimension ref="B2:U61"/>
  <sheetViews>
    <sheetView showGridLines="0" zoomScale="70" zoomScaleNormal="70" workbookViewId="0"/>
  </sheetViews>
  <sheetFormatPr defaultRowHeight="15" x14ac:dyDescent="0.25"/>
  <cols>
    <col min="1" max="1" width="5.7109375" customWidth="1"/>
    <col min="2" max="2" width="2.7109375" customWidth="1"/>
    <col min="3" max="3" width="68.7109375" bestFit="1" customWidth="1"/>
    <col min="4" max="4" width="15" bestFit="1" customWidth="1"/>
    <col min="5" max="5" width="14.5703125" bestFit="1" customWidth="1"/>
    <col min="6" max="6" width="11.28515625" hidden="1" customWidth="1"/>
    <col min="7" max="7" width="10.140625" hidden="1" customWidth="1"/>
    <col min="8" max="8" width="13" hidden="1" customWidth="1"/>
    <col min="9" max="10" width="12.28515625" hidden="1" customWidth="1"/>
    <col min="11" max="11" width="9.140625" hidden="1" customWidth="1"/>
    <col min="12" max="12" width="3.28515625" customWidth="1"/>
    <col min="13" max="14" width="12.85546875" bestFit="1" customWidth="1"/>
    <col min="15" max="15" width="12.42578125" hidden="1" customWidth="1"/>
    <col min="16" max="16" width="9.140625" hidden="1" customWidth="1"/>
    <col min="17" max="17" width="11.28515625" hidden="1" customWidth="1"/>
    <col min="18" max="18" width="9.5703125" hidden="1" customWidth="1"/>
    <col min="19" max="19" width="11.28515625" hidden="1" customWidth="1"/>
    <col min="20" max="20" width="9.140625" hidden="1" customWidth="1"/>
  </cols>
  <sheetData>
    <row r="2" spans="2:21" x14ac:dyDescent="0.25">
      <c r="H2" s="38">
        <v>811189.16599999997</v>
      </c>
      <c r="I2" s="38">
        <v>19.035920000000001</v>
      </c>
    </row>
    <row r="3" spans="2:21" x14ac:dyDescent="0.25">
      <c r="H3" s="38">
        <f>+H2/I2</f>
        <v>42613.604490878293</v>
      </c>
      <c r="I3" s="38"/>
    </row>
    <row r="4" spans="2:21" ht="24" x14ac:dyDescent="0.4">
      <c r="B4" s="1" t="s">
        <v>0</v>
      </c>
      <c r="Q4" s="10"/>
      <c r="R4" s="10"/>
    </row>
    <row r="5" spans="2:21" ht="21.75" thickBot="1" x14ac:dyDescent="0.4">
      <c r="B5" s="2" t="s">
        <v>83</v>
      </c>
      <c r="C5" s="3"/>
      <c r="D5" s="3"/>
      <c r="E5" s="3"/>
      <c r="F5" s="3"/>
      <c r="G5" s="3"/>
      <c r="H5" s="3"/>
      <c r="I5" s="3"/>
      <c r="J5" s="3"/>
      <c r="K5" s="3"/>
      <c r="L5" s="3"/>
      <c r="M5" s="3"/>
      <c r="N5" s="3"/>
      <c r="O5" s="3"/>
      <c r="P5" s="3"/>
      <c r="Q5" s="3"/>
      <c r="R5" s="3"/>
      <c r="S5" s="3"/>
      <c r="T5" s="3"/>
    </row>
    <row r="6" spans="2:21" ht="15" customHeight="1" thickTop="1" x14ac:dyDescent="0.25">
      <c r="B6" s="4" t="s">
        <v>2</v>
      </c>
    </row>
    <row r="7" spans="2:21" x14ac:dyDescent="0.25">
      <c r="D7" s="47" t="s">
        <v>3</v>
      </c>
      <c r="E7" s="47"/>
      <c r="F7" s="48" t="s">
        <v>4</v>
      </c>
      <c r="G7" s="48"/>
      <c r="H7" s="47" t="s">
        <v>3</v>
      </c>
      <c r="I7" s="47"/>
      <c r="J7" s="48" t="s">
        <v>4</v>
      </c>
      <c r="K7" s="48"/>
      <c r="L7" s="5"/>
      <c r="M7" s="47" t="s">
        <v>5</v>
      </c>
      <c r="N7" s="47"/>
      <c r="O7" s="48" t="s">
        <v>4</v>
      </c>
      <c r="P7" s="48"/>
      <c r="Q7" s="47" t="s">
        <v>5</v>
      </c>
      <c r="R7" s="47"/>
      <c r="S7" s="48" t="s">
        <v>4</v>
      </c>
      <c r="T7" s="48"/>
    </row>
    <row r="8" spans="2:21" ht="15.75" thickBot="1" x14ac:dyDescent="0.3">
      <c r="B8" s="6"/>
      <c r="C8" s="6"/>
      <c r="D8" s="7" t="str">
        <f>+'[1]ER Trim ESP'!D8</f>
        <v>IV Trim 24</v>
      </c>
      <c r="E8" s="7" t="str">
        <f>+'[1]ER Trim ESP'!E8</f>
        <v>IV Trim 23</v>
      </c>
      <c r="F8" s="8" t="s">
        <v>8</v>
      </c>
      <c r="G8" s="8" t="s">
        <v>9</v>
      </c>
      <c r="H8" s="7" t="str">
        <f>+'[1]ER Trim ESP'!H8</f>
        <v>Acum 24</v>
      </c>
      <c r="I8" s="7" t="str">
        <f>+'[1]ER Trim ESP'!I8</f>
        <v>Acum 23</v>
      </c>
      <c r="J8" s="8" t="s">
        <v>8</v>
      </c>
      <c r="K8" s="8" t="s">
        <v>9</v>
      </c>
      <c r="L8" s="8"/>
      <c r="M8" s="7" t="str">
        <f>+D8</f>
        <v>IV Trim 24</v>
      </c>
      <c r="N8" s="7" t="str">
        <f>+E8</f>
        <v>IV Trim 23</v>
      </c>
      <c r="O8" s="8" t="s">
        <v>8</v>
      </c>
      <c r="P8" s="8" t="s">
        <v>9</v>
      </c>
      <c r="Q8" s="7" t="str">
        <f>+H8</f>
        <v>Acum 24</v>
      </c>
      <c r="R8" s="7" t="str">
        <f>+I8</f>
        <v>Acum 23</v>
      </c>
      <c r="S8" s="8" t="s">
        <v>8</v>
      </c>
      <c r="T8" s="8" t="s">
        <v>9</v>
      </c>
    </row>
    <row r="9" spans="2:21" ht="15.75" thickTop="1" x14ac:dyDescent="0.25">
      <c r="B9" s="9" t="s">
        <v>84</v>
      </c>
      <c r="D9" s="10"/>
      <c r="E9" s="10"/>
      <c r="F9" s="10"/>
      <c r="G9" s="10"/>
      <c r="H9" s="10"/>
      <c r="I9" s="10"/>
      <c r="J9" s="10"/>
      <c r="K9" s="10"/>
      <c r="L9" s="10"/>
      <c r="M9" s="10"/>
      <c r="N9" s="10"/>
      <c r="O9" s="10"/>
      <c r="P9" s="10"/>
      <c r="Q9" s="10"/>
      <c r="R9" s="10"/>
      <c r="S9" s="10"/>
      <c r="T9" s="10"/>
    </row>
    <row r="10" spans="2:21" ht="15.75" thickBot="1" x14ac:dyDescent="0.3">
      <c r="C10" s="39" t="s">
        <v>85</v>
      </c>
      <c r="D10" s="40">
        <v>1037582</v>
      </c>
      <c r="E10" s="40">
        <v>746375</v>
      </c>
      <c r="F10" s="40">
        <v>291207</v>
      </c>
      <c r="G10" s="41">
        <v>39</v>
      </c>
      <c r="H10" s="40">
        <v>9460440</v>
      </c>
      <c r="I10" s="40">
        <v>3043060</v>
      </c>
      <c r="J10" s="40">
        <v>6417380</v>
      </c>
      <c r="K10" s="41">
        <v>210.9</v>
      </c>
      <c r="L10" s="41"/>
      <c r="M10" s="40">
        <v>52101</v>
      </c>
      <c r="N10" s="40">
        <v>41451</v>
      </c>
      <c r="O10" s="40">
        <v>10650</v>
      </c>
      <c r="P10" s="41">
        <v>25.7</v>
      </c>
      <c r="Q10" s="40">
        <v>527724</v>
      </c>
      <c r="R10" s="40">
        <v>166100</v>
      </c>
      <c r="S10" s="40">
        <v>361624</v>
      </c>
      <c r="T10" s="41">
        <v>217.7</v>
      </c>
      <c r="U10" s="10"/>
    </row>
    <row r="11" spans="2:21" x14ac:dyDescent="0.25">
      <c r="C11" t="s">
        <v>86</v>
      </c>
      <c r="D11" s="10">
        <v>1212637</v>
      </c>
      <c r="E11" s="10">
        <v>1314022</v>
      </c>
      <c r="F11" s="10">
        <v>-101385</v>
      </c>
      <c r="G11" s="12">
        <v>-7.7</v>
      </c>
      <c r="H11" s="10">
        <v>4303383</v>
      </c>
      <c r="I11" s="10">
        <v>4145410</v>
      </c>
      <c r="J11" s="10">
        <v>157973</v>
      </c>
      <c r="K11" s="12">
        <v>3.8</v>
      </c>
      <c r="L11" s="12"/>
      <c r="M11" s="10">
        <v>60392</v>
      </c>
      <c r="N11" s="10">
        <v>75119</v>
      </c>
      <c r="O11" s="10">
        <v>-14727</v>
      </c>
      <c r="P11" s="12">
        <v>-19.600000000000001</v>
      </c>
      <c r="Q11" s="10">
        <v>234997</v>
      </c>
      <c r="R11" s="10">
        <v>234052</v>
      </c>
      <c r="S11" s="10">
        <v>945</v>
      </c>
      <c r="T11" s="12">
        <v>0.4</v>
      </c>
      <c r="U11" s="10"/>
    </row>
    <row r="12" spans="2:21" x14ac:dyDescent="0.25">
      <c r="C12" t="s">
        <v>87</v>
      </c>
      <c r="D12" s="10">
        <v>333503</v>
      </c>
      <c r="E12" s="10">
        <v>-280288</v>
      </c>
      <c r="F12" s="10">
        <v>613791</v>
      </c>
      <c r="G12" s="12">
        <v>-219</v>
      </c>
      <c r="H12" s="10">
        <v>469683</v>
      </c>
      <c r="I12" s="10">
        <v>1832517</v>
      </c>
      <c r="J12" s="10">
        <v>-1362834</v>
      </c>
      <c r="K12" s="12">
        <v>-74.400000000000006</v>
      </c>
      <c r="L12" s="12"/>
      <c r="M12" s="10">
        <v>16514</v>
      </c>
      <c r="N12" s="10">
        <v>-16271</v>
      </c>
      <c r="O12" s="10">
        <v>32785</v>
      </c>
      <c r="P12" s="12">
        <v>-201.5</v>
      </c>
      <c r="Q12" s="10">
        <v>24165</v>
      </c>
      <c r="R12" s="10">
        <v>108148</v>
      </c>
      <c r="S12" s="10">
        <v>-83983</v>
      </c>
      <c r="T12" s="12">
        <v>-77.7</v>
      </c>
      <c r="U12" s="10"/>
    </row>
    <row r="13" spans="2:21" x14ac:dyDescent="0.25">
      <c r="C13" t="s">
        <v>88</v>
      </c>
      <c r="D13" s="10">
        <v>-429183</v>
      </c>
      <c r="E13" s="10">
        <v>-388775</v>
      </c>
      <c r="F13" s="10">
        <v>-40408</v>
      </c>
      <c r="G13" s="12">
        <v>10.4</v>
      </c>
      <c r="H13" s="10">
        <v>186710</v>
      </c>
      <c r="I13" s="10">
        <v>182029</v>
      </c>
      <c r="J13" s="10">
        <v>4681</v>
      </c>
      <c r="K13" s="12">
        <v>2.6</v>
      </c>
      <c r="L13" s="12"/>
      <c r="M13" s="10">
        <v>-21092</v>
      </c>
      <c r="N13" s="10">
        <v>-22835</v>
      </c>
      <c r="O13" s="10">
        <v>1743</v>
      </c>
      <c r="P13" s="12">
        <v>-7.6</v>
      </c>
      <c r="Q13" s="10">
        <v>13855</v>
      </c>
      <c r="R13" s="10">
        <v>9531</v>
      </c>
      <c r="S13" s="10">
        <v>4324</v>
      </c>
      <c r="T13" s="12">
        <v>45.4</v>
      </c>
      <c r="U13" s="10"/>
    </row>
    <row r="14" spans="2:21" x14ac:dyDescent="0.25">
      <c r="C14" t="s">
        <v>89</v>
      </c>
      <c r="D14" s="10">
        <v>-31094</v>
      </c>
      <c r="E14" s="10">
        <v>-1385</v>
      </c>
      <c r="F14" s="10">
        <v>-29709</v>
      </c>
      <c r="G14" s="12">
        <v>2145.1</v>
      </c>
      <c r="H14" s="10">
        <v>-72976</v>
      </c>
      <c r="I14" s="10">
        <v>-49809</v>
      </c>
      <c r="J14" s="10">
        <v>-23167</v>
      </c>
      <c r="K14" s="12">
        <v>46.5</v>
      </c>
      <c r="L14" s="12"/>
      <c r="M14" s="10">
        <v>-1542</v>
      </c>
      <c r="N14" s="10">
        <v>-77</v>
      </c>
      <c r="O14" s="10">
        <v>-1465</v>
      </c>
      <c r="P14" s="12">
        <v>1902.6</v>
      </c>
      <c r="Q14" s="10">
        <v>-3829</v>
      </c>
      <c r="R14" s="10">
        <v>-2779</v>
      </c>
      <c r="S14" s="10">
        <v>-1050</v>
      </c>
      <c r="T14" s="12">
        <v>37.799999999999997</v>
      </c>
      <c r="U14" s="10"/>
    </row>
    <row r="15" spans="2:21" x14ac:dyDescent="0.25">
      <c r="C15" t="s">
        <v>90</v>
      </c>
      <c r="D15" s="10">
        <v>958021</v>
      </c>
      <c r="E15" s="10">
        <v>542835</v>
      </c>
      <c r="F15" s="10">
        <v>415186</v>
      </c>
      <c r="G15" s="12">
        <v>76.5</v>
      </c>
      <c r="H15" s="10">
        <v>3343670</v>
      </c>
      <c r="I15" s="10">
        <v>2107135</v>
      </c>
      <c r="J15" s="10">
        <v>1236535</v>
      </c>
      <c r="K15" s="12">
        <v>58.7</v>
      </c>
      <c r="L15" s="12"/>
      <c r="M15" s="10">
        <v>47762</v>
      </c>
      <c r="N15" s="10">
        <v>30865</v>
      </c>
      <c r="O15" s="10">
        <v>16897</v>
      </c>
      <c r="P15" s="12">
        <v>54.7</v>
      </c>
      <c r="Q15" s="10">
        <v>181921</v>
      </c>
      <c r="R15" s="10">
        <v>118843</v>
      </c>
      <c r="S15" s="10">
        <v>63078</v>
      </c>
      <c r="T15" s="12">
        <v>53.1</v>
      </c>
      <c r="U15" s="10"/>
    </row>
    <row r="16" spans="2:21" x14ac:dyDescent="0.25">
      <c r="C16" t="s">
        <v>91</v>
      </c>
      <c r="D16" s="10">
        <v>775818</v>
      </c>
      <c r="E16" s="10">
        <v>1596496</v>
      </c>
      <c r="F16" s="10">
        <v>-820678</v>
      </c>
      <c r="G16" s="12">
        <v>-51.4</v>
      </c>
      <c r="H16" s="10">
        <v>932625</v>
      </c>
      <c r="I16" s="10">
        <v>4107490</v>
      </c>
      <c r="J16" s="10">
        <v>-3174865</v>
      </c>
      <c r="K16" s="12">
        <v>-77.3</v>
      </c>
      <c r="L16" s="12"/>
      <c r="M16" s="10">
        <v>38661</v>
      </c>
      <c r="N16" s="10">
        <v>91498</v>
      </c>
      <c r="O16" s="10">
        <v>-52837</v>
      </c>
      <c r="P16" s="12">
        <v>-57.7</v>
      </c>
      <c r="Q16" s="10">
        <v>49356</v>
      </c>
      <c r="R16" s="10">
        <v>232951</v>
      </c>
      <c r="S16" s="10">
        <v>-183595</v>
      </c>
      <c r="T16" s="12">
        <v>-78.8</v>
      </c>
      <c r="U16" s="10"/>
    </row>
    <row r="17" spans="2:21" x14ac:dyDescent="0.25">
      <c r="C17" t="s">
        <v>92</v>
      </c>
      <c r="D17" s="10">
        <v>849909</v>
      </c>
      <c r="E17" s="10">
        <v>-1626781</v>
      </c>
      <c r="F17" s="10">
        <v>2476690</v>
      </c>
      <c r="G17" s="12">
        <v>-152.19999999999999</v>
      </c>
      <c r="H17" s="10">
        <v>-94117</v>
      </c>
      <c r="I17" s="10">
        <v>-2628485</v>
      </c>
      <c r="J17" s="10">
        <v>2534368</v>
      </c>
      <c r="K17" s="12">
        <v>-96.4</v>
      </c>
      <c r="L17" s="12"/>
      <c r="M17" s="10">
        <v>47652</v>
      </c>
      <c r="N17" s="10">
        <v>-89461</v>
      </c>
      <c r="O17" s="10">
        <v>137113</v>
      </c>
      <c r="P17" s="12">
        <v>-153.30000000000001</v>
      </c>
      <c r="Q17" s="10">
        <v>-17414</v>
      </c>
      <c r="R17" s="10">
        <v>-143354</v>
      </c>
      <c r="S17" s="10">
        <v>125940</v>
      </c>
      <c r="T17" s="12">
        <v>-87.9</v>
      </c>
      <c r="U17" s="10"/>
    </row>
    <row r="18" spans="2:21" x14ac:dyDescent="0.25">
      <c r="C18" t="s">
        <v>93</v>
      </c>
      <c r="D18" s="10">
        <v>554513</v>
      </c>
      <c r="E18" s="10">
        <v>941025</v>
      </c>
      <c r="F18" s="10">
        <v>-386512</v>
      </c>
      <c r="G18" s="12">
        <v>-41.1</v>
      </c>
      <c r="H18" s="10">
        <v>-830778</v>
      </c>
      <c r="I18" s="10">
        <v>894277</v>
      </c>
      <c r="J18" s="10">
        <v>-1725055</v>
      </c>
      <c r="K18" s="12">
        <v>-192.9</v>
      </c>
      <c r="L18" s="12"/>
      <c r="M18" s="10">
        <v>27415</v>
      </c>
      <c r="N18" s="10">
        <v>54207</v>
      </c>
      <c r="O18" s="10">
        <v>-26792</v>
      </c>
      <c r="P18" s="12">
        <v>-49.4</v>
      </c>
      <c r="Q18" s="10">
        <v>-54289</v>
      </c>
      <c r="R18" s="10">
        <v>56435</v>
      </c>
      <c r="S18" s="10">
        <v>-110724</v>
      </c>
      <c r="T18" s="12">
        <v>-196.2</v>
      </c>
      <c r="U18" s="10"/>
    </row>
    <row r="19" spans="2:21" x14ac:dyDescent="0.25">
      <c r="C19" t="s">
        <v>94</v>
      </c>
      <c r="D19" s="10">
        <v>634755</v>
      </c>
      <c r="E19" s="10">
        <v>1564616</v>
      </c>
      <c r="F19" s="10">
        <v>-929861</v>
      </c>
      <c r="G19" s="12">
        <v>-59.4</v>
      </c>
      <c r="H19" s="10">
        <v>1872933</v>
      </c>
      <c r="I19" s="10">
        <v>551314</v>
      </c>
      <c r="J19" s="10">
        <v>1321619</v>
      </c>
      <c r="K19" s="12">
        <v>239.7</v>
      </c>
      <c r="L19" s="12"/>
      <c r="M19" s="10">
        <v>12074</v>
      </c>
      <c r="N19" s="10">
        <v>98076</v>
      </c>
      <c r="O19" s="10">
        <v>-86002</v>
      </c>
      <c r="P19" s="12">
        <v>-87.7</v>
      </c>
      <c r="Q19" s="10">
        <v>53852</v>
      </c>
      <c r="R19" s="10">
        <v>52203</v>
      </c>
      <c r="S19" s="10">
        <v>1649</v>
      </c>
      <c r="T19" s="12">
        <v>3.2</v>
      </c>
      <c r="U19" s="10"/>
    </row>
    <row r="20" spans="2:21" x14ac:dyDescent="0.25">
      <c r="C20" t="s">
        <v>95</v>
      </c>
      <c r="D20" s="10">
        <v>-1154372</v>
      </c>
      <c r="E20" s="10">
        <v>-1637764</v>
      </c>
      <c r="F20" s="10">
        <v>483392</v>
      </c>
      <c r="G20" s="12">
        <v>-29.5</v>
      </c>
      <c r="H20" s="10">
        <v>-5338735</v>
      </c>
      <c r="I20" s="10">
        <v>-5481353</v>
      </c>
      <c r="J20" s="10">
        <v>142618</v>
      </c>
      <c r="K20" s="12">
        <v>-2.6</v>
      </c>
      <c r="L20" s="12"/>
      <c r="M20" s="10">
        <v>-57430</v>
      </c>
      <c r="N20" s="10">
        <v>-93734</v>
      </c>
      <c r="O20" s="10">
        <v>36304</v>
      </c>
      <c r="P20" s="12">
        <v>-38.700000000000003</v>
      </c>
      <c r="Q20" s="10">
        <v>-296375</v>
      </c>
      <c r="R20" s="10">
        <v>-305691</v>
      </c>
      <c r="S20" s="10">
        <v>9316</v>
      </c>
      <c r="T20" s="12">
        <v>-3</v>
      </c>
      <c r="U20" s="10"/>
    </row>
    <row r="21" spans="2:21" x14ac:dyDescent="0.25">
      <c r="C21" t="s">
        <v>96</v>
      </c>
      <c r="D21" s="10">
        <v>1122442</v>
      </c>
      <c r="E21" s="10">
        <v>1065352</v>
      </c>
      <c r="F21" s="10">
        <v>57090</v>
      </c>
      <c r="G21" s="12">
        <v>5.4</v>
      </c>
      <c r="H21" s="10">
        <v>332248</v>
      </c>
      <c r="I21" s="10">
        <v>729213</v>
      </c>
      <c r="J21" s="10">
        <v>-396965</v>
      </c>
      <c r="K21" s="12">
        <v>-54.4</v>
      </c>
      <c r="L21" s="12"/>
      <c r="M21" s="10">
        <v>62809</v>
      </c>
      <c r="N21" s="10">
        <v>61290</v>
      </c>
      <c r="O21" s="10">
        <v>1519</v>
      </c>
      <c r="P21" s="12">
        <v>2.5</v>
      </c>
      <c r="Q21" s="10">
        <v>15318</v>
      </c>
      <c r="R21" s="10">
        <v>42431</v>
      </c>
      <c r="S21" s="10">
        <v>-27113</v>
      </c>
      <c r="T21" s="12">
        <v>-63.9</v>
      </c>
      <c r="U21" s="10"/>
    </row>
    <row r="22" spans="2:21" x14ac:dyDescent="0.25">
      <c r="D22" s="10"/>
      <c r="E22" s="10"/>
      <c r="F22" s="10"/>
      <c r="G22" s="12"/>
      <c r="H22" s="10"/>
      <c r="I22" s="10"/>
      <c r="J22" s="10"/>
      <c r="K22" s="12"/>
      <c r="L22" s="12"/>
      <c r="M22" s="10"/>
      <c r="N22" s="10"/>
      <c r="O22" s="10"/>
      <c r="P22" s="12"/>
      <c r="Q22" s="10"/>
      <c r="R22" s="10"/>
      <c r="S22" s="10"/>
      <c r="T22" s="12"/>
      <c r="U22" s="10"/>
    </row>
    <row r="23" spans="2:21" ht="15.75" thickBot="1" x14ac:dyDescent="0.3">
      <c r="B23" s="16" t="s">
        <v>97</v>
      </c>
      <c r="C23" s="17"/>
      <c r="D23" s="18">
        <v>5864531</v>
      </c>
      <c r="E23" s="18">
        <v>3835728</v>
      </c>
      <c r="F23" s="18">
        <v>2028803</v>
      </c>
      <c r="G23" s="19">
        <v>52.9</v>
      </c>
      <c r="H23" s="18">
        <v>14565086</v>
      </c>
      <c r="I23" s="18">
        <v>9432798</v>
      </c>
      <c r="J23" s="18">
        <v>5132288</v>
      </c>
      <c r="K23" s="19">
        <v>54.4</v>
      </c>
      <c r="L23" s="19"/>
      <c r="M23" s="18">
        <v>285316</v>
      </c>
      <c r="N23" s="18">
        <v>230128</v>
      </c>
      <c r="O23" s="18">
        <v>55188</v>
      </c>
      <c r="P23" s="19">
        <v>24</v>
      </c>
      <c r="Q23" s="18">
        <v>729281</v>
      </c>
      <c r="R23" s="18">
        <v>568870</v>
      </c>
      <c r="S23" s="18">
        <v>160411</v>
      </c>
      <c r="T23" s="19">
        <v>28.2</v>
      </c>
      <c r="U23" s="10"/>
    </row>
    <row r="24" spans="2:21" x14ac:dyDescent="0.25">
      <c r="B24" s="4"/>
      <c r="D24" s="20"/>
      <c r="E24" s="20"/>
      <c r="F24" s="20"/>
      <c r="G24" s="21"/>
      <c r="H24" s="20"/>
      <c r="I24" s="20"/>
      <c r="J24" s="20"/>
      <c r="K24" s="21"/>
      <c r="L24" s="21"/>
      <c r="M24" s="20"/>
      <c r="N24" s="20"/>
      <c r="O24" s="20"/>
      <c r="P24" s="21"/>
      <c r="Q24" s="20"/>
      <c r="R24" s="20"/>
      <c r="S24" s="20"/>
      <c r="T24" s="21"/>
      <c r="U24" s="10"/>
    </row>
    <row r="25" spans="2:21" x14ac:dyDescent="0.25">
      <c r="B25" s="9" t="s">
        <v>98</v>
      </c>
      <c r="D25" s="10"/>
      <c r="E25" s="10"/>
      <c r="F25" s="10"/>
      <c r="G25" s="10"/>
      <c r="H25" s="10"/>
      <c r="I25" s="10"/>
      <c r="J25" s="10"/>
      <c r="K25" s="10"/>
      <c r="L25" s="10"/>
      <c r="M25" s="10"/>
      <c r="N25" s="10"/>
      <c r="O25" s="10"/>
      <c r="P25" s="10"/>
      <c r="Q25" s="10"/>
      <c r="R25" s="10"/>
      <c r="S25" s="10"/>
      <c r="T25" s="10"/>
      <c r="U25" s="10"/>
    </row>
    <row r="26" spans="2:21" x14ac:dyDescent="0.25">
      <c r="C26" t="s">
        <v>99</v>
      </c>
      <c r="D26" s="10">
        <v>-9251</v>
      </c>
      <c r="E26" s="10">
        <v>1386</v>
      </c>
      <c r="F26" s="10">
        <v>-10637</v>
      </c>
      <c r="G26" s="12">
        <v>-767.5</v>
      </c>
      <c r="H26" s="10">
        <v>0</v>
      </c>
      <c r="I26" s="10">
        <v>-1918847</v>
      </c>
      <c r="J26" s="10">
        <v>1918847</v>
      </c>
      <c r="K26" s="12">
        <v>-100</v>
      </c>
      <c r="L26" s="12"/>
      <c r="M26" s="10">
        <v>-541</v>
      </c>
      <c r="N26" s="10">
        <v>81</v>
      </c>
      <c r="O26" s="10">
        <v>-622</v>
      </c>
      <c r="P26" s="12">
        <v>-767.9</v>
      </c>
      <c r="Q26" s="10">
        <v>0</v>
      </c>
      <c r="R26" s="10">
        <v>-109352</v>
      </c>
      <c r="S26" s="10">
        <v>109352</v>
      </c>
      <c r="T26" s="12">
        <v>-100</v>
      </c>
      <c r="U26" s="10"/>
    </row>
    <row r="27" spans="2:21" x14ac:dyDescent="0.25">
      <c r="C27" t="s">
        <v>100</v>
      </c>
      <c r="D27" s="10">
        <v>62600</v>
      </c>
      <c r="E27" s="10">
        <v>136336</v>
      </c>
      <c r="F27" s="10">
        <v>-73736</v>
      </c>
      <c r="G27" s="12">
        <v>-54.1</v>
      </c>
      <c r="H27" s="10">
        <v>519794</v>
      </c>
      <c r="I27" s="10">
        <v>345220</v>
      </c>
      <c r="J27" s="10">
        <v>174574</v>
      </c>
      <c r="K27" s="12">
        <v>50.6</v>
      </c>
      <c r="L27" s="12"/>
      <c r="M27" s="10">
        <v>3028</v>
      </c>
      <c r="N27" s="10">
        <v>7792</v>
      </c>
      <c r="O27" s="10">
        <v>-4764</v>
      </c>
      <c r="P27" s="12">
        <v>-61.1</v>
      </c>
      <c r="Q27" s="10">
        <v>29009</v>
      </c>
      <c r="R27" s="10">
        <v>19601</v>
      </c>
      <c r="S27" s="10">
        <v>9408</v>
      </c>
      <c r="T27" s="12">
        <v>48</v>
      </c>
      <c r="U27" s="10"/>
    </row>
    <row r="28" spans="2:21" x14ac:dyDescent="0.25">
      <c r="C28" t="s">
        <v>101</v>
      </c>
      <c r="D28" s="10">
        <v>-108795</v>
      </c>
      <c r="E28" s="10">
        <v>-52620</v>
      </c>
      <c r="F28" s="10">
        <v>-56175</v>
      </c>
      <c r="G28" s="12">
        <v>106.8</v>
      </c>
      <c r="H28" s="10">
        <v>-162070</v>
      </c>
      <c r="I28" s="10">
        <v>-111783</v>
      </c>
      <c r="J28" s="10">
        <v>-50287</v>
      </c>
      <c r="K28" s="12">
        <v>45</v>
      </c>
      <c r="L28" s="12"/>
      <c r="M28" s="10">
        <v>-5428</v>
      </c>
      <c r="N28" s="10">
        <v>-2990</v>
      </c>
      <c r="O28" s="10">
        <v>-2438</v>
      </c>
      <c r="P28" s="12">
        <v>81.5</v>
      </c>
      <c r="Q28" s="10">
        <v>-8316</v>
      </c>
      <c r="R28" s="10">
        <v>-6312</v>
      </c>
      <c r="S28" s="10">
        <v>-2004</v>
      </c>
      <c r="T28" s="12">
        <v>31.7</v>
      </c>
      <c r="U28" s="10"/>
    </row>
    <row r="29" spans="2:21" x14ac:dyDescent="0.25">
      <c r="C29" t="s">
        <v>102</v>
      </c>
      <c r="D29" s="10">
        <v>-2479844</v>
      </c>
      <c r="E29" s="10">
        <v>-1501082</v>
      </c>
      <c r="F29" s="10">
        <v>-978762</v>
      </c>
      <c r="G29" s="12">
        <v>65.2</v>
      </c>
      <c r="H29" s="10">
        <v>-4625645</v>
      </c>
      <c r="I29" s="10">
        <v>-3980859</v>
      </c>
      <c r="J29" s="10">
        <v>-644786</v>
      </c>
      <c r="K29" s="12">
        <v>16.2</v>
      </c>
      <c r="L29" s="12"/>
      <c r="M29" s="10">
        <v>-123004</v>
      </c>
      <c r="N29" s="10">
        <v>-86008</v>
      </c>
      <c r="O29" s="10">
        <v>-36996</v>
      </c>
      <c r="P29" s="12">
        <v>43</v>
      </c>
      <c r="Q29" s="10">
        <v>-244318</v>
      </c>
      <c r="R29" s="10">
        <v>-226353</v>
      </c>
      <c r="S29" s="10">
        <v>-17965</v>
      </c>
      <c r="T29" s="12">
        <v>7.9</v>
      </c>
      <c r="U29" s="10"/>
    </row>
    <row r="30" spans="2:21" x14ac:dyDescent="0.25">
      <c r="C30" t="s">
        <v>103</v>
      </c>
      <c r="D30" s="10">
        <v>97229</v>
      </c>
      <c r="E30" s="10">
        <v>176362</v>
      </c>
      <c r="F30" s="10">
        <v>-79133</v>
      </c>
      <c r="G30" s="12">
        <v>-44.9</v>
      </c>
      <c r="H30" s="10">
        <v>139111</v>
      </c>
      <c r="I30" s="10">
        <v>224786</v>
      </c>
      <c r="J30" s="10">
        <v>-85675</v>
      </c>
      <c r="K30" s="12">
        <v>-38.1</v>
      </c>
      <c r="L30" s="12"/>
      <c r="M30" s="10">
        <v>4809</v>
      </c>
      <c r="N30" s="10">
        <v>10239</v>
      </c>
      <c r="O30" s="10">
        <v>-5430</v>
      </c>
      <c r="P30" s="12">
        <v>-53</v>
      </c>
      <c r="Q30" s="10">
        <v>7096</v>
      </c>
      <c r="R30" s="10">
        <v>12941</v>
      </c>
      <c r="S30" s="10">
        <v>-5845</v>
      </c>
      <c r="T30" s="12">
        <v>-45.2</v>
      </c>
      <c r="U30" s="10"/>
    </row>
    <row r="31" spans="2:21" x14ac:dyDescent="0.25">
      <c r="C31" t="s">
        <v>104</v>
      </c>
      <c r="D31" s="10">
        <v>5827</v>
      </c>
      <c r="E31" s="10">
        <v>-50329</v>
      </c>
      <c r="F31" s="10">
        <v>56156</v>
      </c>
      <c r="G31" s="12">
        <v>-111.6</v>
      </c>
      <c r="H31" s="10">
        <v>28565</v>
      </c>
      <c r="I31" s="10">
        <v>-43829</v>
      </c>
      <c r="J31" s="10">
        <v>72394</v>
      </c>
      <c r="K31" s="12">
        <v>-165.2</v>
      </c>
      <c r="L31" s="12"/>
      <c r="M31" s="10">
        <v>271</v>
      </c>
      <c r="N31" s="10">
        <v>-2923</v>
      </c>
      <c r="O31" s="10">
        <v>3194</v>
      </c>
      <c r="P31" s="12">
        <v>-109.3</v>
      </c>
      <c r="Q31" s="10">
        <v>1502</v>
      </c>
      <c r="R31" s="10">
        <v>-2540</v>
      </c>
      <c r="S31" s="10">
        <v>4042</v>
      </c>
      <c r="T31" s="12">
        <v>-159.1</v>
      </c>
      <c r="U31" s="10"/>
    </row>
    <row r="32" spans="2:21" x14ac:dyDescent="0.25">
      <c r="D32" s="10"/>
      <c r="E32" s="10"/>
      <c r="F32" s="10"/>
      <c r="G32" s="12"/>
      <c r="H32" s="10"/>
      <c r="I32" s="10"/>
      <c r="J32" s="10"/>
      <c r="K32" s="12"/>
      <c r="L32" s="12"/>
      <c r="M32" s="10"/>
      <c r="N32" s="10"/>
      <c r="O32" s="10"/>
      <c r="P32" s="12"/>
      <c r="Q32" s="10"/>
      <c r="R32" s="10"/>
      <c r="S32" s="10"/>
      <c r="T32" s="12"/>
      <c r="U32" s="10"/>
    </row>
    <row r="33" spans="2:21" ht="15.75" thickBot="1" x14ac:dyDescent="0.3">
      <c r="B33" s="16" t="s">
        <v>105</v>
      </c>
      <c r="C33" s="17"/>
      <c r="D33" s="18">
        <v>-2432234</v>
      </c>
      <c r="E33" s="18">
        <v>-1289947</v>
      </c>
      <c r="F33" s="18">
        <v>-1142287</v>
      </c>
      <c r="G33" s="19">
        <v>88.6</v>
      </c>
      <c r="H33" s="18">
        <v>-4100245</v>
      </c>
      <c r="I33" s="18">
        <v>-5485312</v>
      </c>
      <c r="J33" s="18">
        <v>1385067</v>
      </c>
      <c r="K33" s="19">
        <v>-25.3</v>
      </c>
      <c r="L33" s="19"/>
      <c r="M33" s="18">
        <v>-120865</v>
      </c>
      <c r="N33" s="18">
        <v>-73809</v>
      </c>
      <c r="O33" s="18">
        <v>-47056</v>
      </c>
      <c r="P33" s="19">
        <v>63.8</v>
      </c>
      <c r="Q33" s="18">
        <v>-215027</v>
      </c>
      <c r="R33" s="18">
        <v>-312015</v>
      </c>
      <c r="S33" s="18">
        <v>96988</v>
      </c>
      <c r="T33" s="19">
        <v>-31.1</v>
      </c>
      <c r="U33" s="10"/>
    </row>
    <row r="34" spans="2:21" x14ac:dyDescent="0.25">
      <c r="D34" s="10"/>
      <c r="E34" s="10"/>
      <c r="F34" s="10"/>
      <c r="G34" s="10"/>
      <c r="H34" s="10"/>
      <c r="I34" s="10"/>
      <c r="J34" s="10"/>
      <c r="K34" s="10"/>
      <c r="L34" s="10"/>
      <c r="M34" s="10"/>
      <c r="N34" s="10"/>
      <c r="O34" s="10"/>
      <c r="P34" s="10"/>
      <c r="Q34" s="10"/>
      <c r="R34" s="10"/>
      <c r="S34" s="10"/>
      <c r="T34" s="10"/>
      <c r="U34" s="10"/>
    </row>
    <row r="35" spans="2:21" ht="26.25" customHeight="1" x14ac:dyDescent="0.25">
      <c r="B35" s="9" t="s">
        <v>106</v>
      </c>
      <c r="C35" s="11"/>
      <c r="D35" s="10"/>
      <c r="E35" s="10"/>
      <c r="F35" s="10"/>
      <c r="G35" s="10"/>
      <c r="H35" s="10"/>
      <c r="I35" s="10"/>
      <c r="J35" s="10"/>
      <c r="K35" s="10"/>
      <c r="L35" s="10"/>
      <c r="M35" s="10"/>
      <c r="N35" s="10"/>
      <c r="O35" s="10"/>
      <c r="P35" s="10"/>
      <c r="Q35" s="10"/>
      <c r="R35" s="10"/>
      <c r="S35" s="10"/>
      <c r="T35" s="10"/>
      <c r="U35" s="10"/>
    </row>
    <row r="36" spans="2:21" x14ac:dyDescent="0.25">
      <c r="C36" t="s">
        <v>107</v>
      </c>
      <c r="D36" s="10">
        <v>3049</v>
      </c>
      <c r="E36" s="10">
        <v>1035548</v>
      </c>
      <c r="F36" s="10">
        <v>-1032499</v>
      </c>
      <c r="G36" s="12">
        <v>-99.7</v>
      </c>
      <c r="H36" s="10">
        <v>33166151</v>
      </c>
      <c r="I36" s="10">
        <v>9896337</v>
      </c>
      <c r="J36" s="10">
        <v>23269814</v>
      </c>
      <c r="K36" s="12">
        <v>235.1</v>
      </c>
      <c r="L36" s="12"/>
      <c r="M36" s="10">
        <v>151</v>
      </c>
      <c r="N36" s="10">
        <v>57644</v>
      </c>
      <c r="O36" s="10">
        <v>-57493</v>
      </c>
      <c r="P36" s="12">
        <v>-99.7</v>
      </c>
      <c r="Q36" s="10">
        <v>1945370</v>
      </c>
      <c r="R36" s="10">
        <v>556121</v>
      </c>
      <c r="S36" s="10">
        <v>1389249</v>
      </c>
      <c r="T36" s="12">
        <v>249.8</v>
      </c>
      <c r="U36" s="10"/>
    </row>
    <row r="37" spans="2:21" x14ac:dyDescent="0.25">
      <c r="C37" t="s">
        <v>108</v>
      </c>
      <c r="D37" s="10">
        <v>-586</v>
      </c>
      <c r="E37" s="10">
        <v>-1052009</v>
      </c>
      <c r="F37" s="10">
        <v>1051423</v>
      </c>
      <c r="G37" s="12">
        <v>-99.9</v>
      </c>
      <c r="H37" s="10">
        <v>-34342797</v>
      </c>
      <c r="I37" s="10">
        <v>-8446086</v>
      </c>
      <c r="J37" s="10">
        <v>-25896711</v>
      </c>
      <c r="K37" s="12">
        <v>306.60000000000002</v>
      </c>
      <c r="L37" s="12"/>
      <c r="M37" s="10">
        <v>-30</v>
      </c>
      <c r="N37" s="10">
        <v>-61460</v>
      </c>
      <c r="O37" s="10">
        <v>61430</v>
      </c>
      <c r="P37" s="12">
        <v>-100</v>
      </c>
      <c r="Q37" s="10">
        <v>-1978744</v>
      </c>
      <c r="R37" s="10">
        <v>-485879</v>
      </c>
      <c r="S37" s="10">
        <v>-1492865</v>
      </c>
      <c r="T37" s="12">
        <v>307.3</v>
      </c>
      <c r="U37" s="10"/>
    </row>
    <row r="38" spans="2:21" x14ac:dyDescent="0.25">
      <c r="C38" t="s">
        <v>109</v>
      </c>
      <c r="D38" s="10">
        <v>-243667</v>
      </c>
      <c r="E38" s="10">
        <v>-204185</v>
      </c>
      <c r="F38" s="10">
        <v>-39482</v>
      </c>
      <c r="G38" s="12">
        <v>19.3</v>
      </c>
      <c r="H38" s="10">
        <v>-875566</v>
      </c>
      <c r="I38" s="10">
        <v>-719791</v>
      </c>
      <c r="J38" s="10">
        <v>-155775</v>
      </c>
      <c r="K38" s="12">
        <v>21.6</v>
      </c>
      <c r="L38" s="12"/>
      <c r="M38" s="10">
        <v>-12147</v>
      </c>
      <c r="N38" s="10">
        <v>-11635</v>
      </c>
      <c r="O38" s="10">
        <v>-512</v>
      </c>
      <c r="P38" s="12">
        <v>4.4000000000000004</v>
      </c>
      <c r="Q38" s="10">
        <v>-47787</v>
      </c>
      <c r="R38" s="10">
        <v>-40629</v>
      </c>
      <c r="S38" s="10">
        <v>-7158</v>
      </c>
      <c r="T38" s="12">
        <v>17.600000000000001</v>
      </c>
      <c r="U38" s="10"/>
    </row>
    <row r="39" spans="2:21" x14ac:dyDescent="0.25">
      <c r="C39" t="s">
        <v>20</v>
      </c>
      <c r="D39" s="10">
        <v>10135</v>
      </c>
      <c r="E39" s="10">
        <v>-803931</v>
      </c>
      <c r="F39" s="10">
        <v>814066</v>
      </c>
      <c r="G39" s="12">
        <v>-101.3</v>
      </c>
      <c r="H39" s="10">
        <v>-847225</v>
      </c>
      <c r="I39" s="10">
        <v>-2978231</v>
      </c>
      <c r="J39" s="10">
        <v>2131006</v>
      </c>
      <c r="K39" s="12">
        <v>-71.599999999999994</v>
      </c>
      <c r="L39" s="12"/>
      <c r="M39" s="10">
        <v>515</v>
      </c>
      <c r="N39" s="10">
        <v>-45397</v>
      </c>
      <c r="O39" s="10">
        <v>45912</v>
      </c>
      <c r="P39" s="12">
        <v>-101.1</v>
      </c>
      <c r="Q39" s="10">
        <v>-50033</v>
      </c>
      <c r="R39" s="10">
        <v>-168763</v>
      </c>
      <c r="S39" s="10">
        <v>118730</v>
      </c>
      <c r="T39" s="12">
        <v>-70.400000000000006</v>
      </c>
      <c r="U39" s="10"/>
    </row>
    <row r="40" spans="2:21" x14ac:dyDescent="0.25">
      <c r="C40" t="s">
        <v>110</v>
      </c>
      <c r="D40" s="10">
        <v>-791569</v>
      </c>
      <c r="E40" s="10">
        <v>-625785</v>
      </c>
      <c r="F40" s="10">
        <v>-165784</v>
      </c>
      <c r="G40" s="12">
        <v>26.5</v>
      </c>
      <c r="H40" s="10">
        <v>-3598779</v>
      </c>
      <c r="I40" s="10">
        <v>-2296165</v>
      </c>
      <c r="J40" s="10">
        <v>-1302614</v>
      </c>
      <c r="K40" s="12">
        <v>56.7</v>
      </c>
      <c r="L40" s="12"/>
      <c r="M40" s="10">
        <v>-39343</v>
      </c>
      <c r="N40" s="10">
        <v>-35752</v>
      </c>
      <c r="O40" s="10">
        <v>-3591</v>
      </c>
      <c r="P40" s="12">
        <v>10</v>
      </c>
      <c r="Q40" s="10">
        <v>-196164</v>
      </c>
      <c r="R40" s="10">
        <v>-128457</v>
      </c>
      <c r="S40" s="10">
        <v>-67707</v>
      </c>
      <c r="T40" s="12">
        <v>52.7</v>
      </c>
      <c r="U40" s="10"/>
    </row>
    <row r="41" spans="2:21" hidden="1" x14ac:dyDescent="0.25">
      <c r="C41" t="s">
        <v>111</v>
      </c>
      <c r="D41" s="10">
        <v>-3026942</v>
      </c>
      <c r="E41" s="10">
        <v>0</v>
      </c>
      <c r="F41" s="10">
        <v>-3026942</v>
      </c>
      <c r="G41" s="12">
        <v>0</v>
      </c>
      <c r="H41" s="10">
        <v>-4303571</v>
      </c>
      <c r="I41" s="10">
        <v>-1363238</v>
      </c>
      <c r="J41" s="10">
        <v>-2940333</v>
      </c>
      <c r="K41" s="12">
        <v>215.7</v>
      </c>
      <c r="L41" s="12"/>
      <c r="M41" s="10">
        <v>-151644</v>
      </c>
      <c r="N41" s="10">
        <v>0</v>
      </c>
      <c r="O41" s="10">
        <v>-151644</v>
      </c>
      <c r="P41" s="12">
        <v>0</v>
      </c>
      <c r="Q41" s="10">
        <v>-227547</v>
      </c>
      <c r="R41" s="10">
        <v>-75392</v>
      </c>
      <c r="S41" s="10">
        <v>-152155</v>
      </c>
      <c r="T41" s="12">
        <v>201.8</v>
      </c>
      <c r="U41" s="10"/>
    </row>
    <row r="42" spans="2:21" x14ac:dyDescent="0.25">
      <c r="D42" s="10"/>
      <c r="E42" s="10"/>
      <c r="F42" s="10"/>
      <c r="G42" s="12"/>
      <c r="H42" s="10"/>
      <c r="I42" s="10"/>
      <c r="J42" s="10"/>
      <c r="K42" s="12"/>
      <c r="L42" s="12"/>
      <c r="M42" s="10"/>
      <c r="N42" s="10"/>
      <c r="O42" s="10"/>
      <c r="P42" s="12"/>
      <c r="Q42" s="10"/>
      <c r="R42" s="10"/>
      <c r="S42" s="10"/>
      <c r="T42" s="12"/>
      <c r="U42" s="10"/>
    </row>
    <row r="43" spans="2:21" ht="15.75" thickBot="1" x14ac:dyDescent="0.3">
      <c r="B43" s="16" t="s">
        <v>112</v>
      </c>
      <c r="C43" s="17"/>
      <c r="D43" s="18">
        <v>-4049580</v>
      </c>
      <c r="E43" s="18">
        <v>-1650362</v>
      </c>
      <c r="F43" s="18">
        <v>-2399218</v>
      </c>
      <c r="G43" s="19">
        <v>145.4</v>
      </c>
      <c r="H43" s="18">
        <v>-10801787</v>
      </c>
      <c r="I43" s="18">
        <v>-5907174</v>
      </c>
      <c r="J43" s="18">
        <v>-4894613</v>
      </c>
      <c r="K43" s="19">
        <v>82.9</v>
      </c>
      <c r="L43" s="19"/>
      <c r="M43" s="18">
        <v>-202498</v>
      </c>
      <c r="N43" s="18">
        <v>-96600</v>
      </c>
      <c r="O43" s="18">
        <v>-105898</v>
      </c>
      <c r="P43" s="19">
        <v>109.6</v>
      </c>
      <c r="Q43" s="18">
        <v>-554905</v>
      </c>
      <c r="R43" s="18">
        <v>-342999</v>
      </c>
      <c r="S43" s="18">
        <v>-211906</v>
      </c>
      <c r="T43" s="19">
        <v>61.8</v>
      </c>
      <c r="U43" s="10"/>
    </row>
    <row r="44" spans="2:21" ht="15.75" thickBot="1" x14ac:dyDescent="0.3">
      <c r="D44" s="10"/>
      <c r="E44" s="10"/>
      <c r="F44" s="10"/>
      <c r="G44" s="10"/>
      <c r="H44" s="10"/>
      <c r="I44" s="10"/>
      <c r="J44" s="10"/>
      <c r="K44" s="10"/>
      <c r="L44" s="10"/>
      <c r="M44" s="10"/>
      <c r="N44" s="10"/>
      <c r="O44" s="10"/>
      <c r="P44" s="10"/>
      <c r="Q44" s="10"/>
      <c r="R44" s="10"/>
      <c r="S44" s="10"/>
      <c r="T44" s="10"/>
      <c r="U44" s="10"/>
    </row>
    <row r="45" spans="2:21" ht="15.75" thickBot="1" x14ac:dyDescent="0.3">
      <c r="B45" s="13" t="s">
        <v>113</v>
      </c>
      <c r="C45" s="13"/>
      <c r="D45" s="14">
        <v>-617283</v>
      </c>
      <c r="E45" s="14">
        <v>895419</v>
      </c>
      <c r="F45" s="14">
        <v>-1512702</v>
      </c>
      <c r="G45" s="15">
        <v>-168.9</v>
      </c>
      <c r="H45" s="14">
        <v>-336946</v>
      </c>
      <c r="I45" s="14">
        <v>-1959688</v>
      </c>
      <c r="J45" s="14">
        <v>1622742</v>
      </c>
      <c r="K45" s="15">
        <v>-82.8</v>
      </c>
      <c r="L45" s="15"/>
      <c r="M45" s="14">
        <v>-38047</v>
      </c>
      <c r="N45" s="14">
        <v>59719</v>
      </c>
      <c r="O45" s="14">
        <v>-97766</v>
      </c>
      <c r="P45" s="15">
        <v>-163.69999999999999</v>
      </c>
      <c r="Q45" s="14">
        <v>-40651</v>
      </c>
      <c r="R45" s="14">
        <v>-86144</v>
      </c>
      <c r="S45" s="14">
        <v>45493</v>
      </c>
      <c r="T45" s="15">
        <v>-52.8</v>
      </c>
      <c r="U45" s="10"/>
    </row>
    <row r="46" spans="2:21" x14ac:dyDescent="0.25">
      <c r="C46" t="s">
        <v>114</v>
      </c>
      <c r="D46" s="10">
        <v>120373</v>
      </c>
      <c r="E46" s="10">
        <v>-57123</v>
      </c>
      <c r="F46" s="10">
        <v>177496</v>
      </c>
      <c r="G46" s="12">
        <v>-310.7</v>
      </c>
      <c r="H46" s="10">
        <v>1015495</v>
      </c>
      <c r="I46" s="10">
        <v>-686190</v>
      </c>
      <c r="J46" s="10">
        <v>1701685</v>
      </c>
      <c r="K46" s="12">
        <v>-248</v>
      </c>
      <c r="L46" s="12"/>
      <c r="M46" s="10">
        <v>-5332</v>
      </c>
      <c r="N46" s="10">
        <v>13621</v>
      </c>
      <c r="O46" s="10">
        <v>-18953</v>
      </c>
      <c r="P46" s="12">
        <v>-139.1</v>
      </c>
      <c r="Q46" s="10">
        <v>-29978</v>
      </c>
      <c r="R46" s="10">
        <v>29187</v>
      </c>
      <c r="S46" s="10">
        <v>-59165</v>
      </c>
      <c r="T46" s="12">
        <v>-202.7</v>
      </c>
      <c r="U46" s="10"/>
    </row>
    <row r="47" spans="2:21" ht="15.75" thickBot="1" x14ac:dyDescent="0.3">
      <c r="C47" t="s">
        <v>115</v>
      </c>
      <c r="D47" s="10">
        <v>11738074</v>
      </c>
      <c r="E47" s="10">
        <v>9724319</v>
      </c>
      <c r="F47" s="10">
        <v>2013755</v>
      </c>
      <c r="G47" s="12">
        <v>20.7</v>
      </c>
      <c r="H47" s="10">
        <v>10562615</v>
      </c>
      <c r="I47" s="10">
        <v>13208493</v>
      </c>
      <c r="J47" s="10">
        <v>-2645878</v>
      </c>
      <c r="K47" s="12">
        <v>-20</v>
      </c>
      <c r="L47" s="12"/>
      <c r="M47" s="10">
        <v>597997</v>
      </c>
      <c r="N47" s="10">
        <v>551907</v>
      </c>
      <c r="O47" s="10">
        <v>46090</v>
      </c>
      <c r="P47" s="12">
        <v>8.4</v>
      </c>
      <c r="Q47" s="10">
        <v>625247</v>
      </c>
      <c r="R47" s="10">
        <v>682204</v>
      </c>
      <c r="S47" s="10">
        <v>-56957</v>
      </c>
      <c r="T47" s="12">
        <v>-8.3000000000000007</v>
      </c>
      <c r="U47" s="10"/>
    </row>
    <row r="48" spans="2:21" ht="15.75" thickBot="1" x14ac:dyDescent="0.3">
      <c r="B48" s="42" t="s">
        <v>116</v>
      </c>
      <c r="C48" s="42"/>
      <c r="D48" s="43">
        <v>11241164</v>
      </c>
      <c r="E48" s="43">
        <v>10562615</v>
      </c>
      <c r="F48" s="43">
        <v>678549</v>
      </c>
      <c r="G48" s="44">
        <v>6.4</v>
      </c>
      <c r="H48" s="43">
        <v>11241164</v>
      </c>
      <c r="I48" s="43">
        <v>10562615</v>
      </c>
      <c r="J48" s="43">
        <v>678549</v>
      </c>
      <c r="K48" s="44">
        <v>6.4</v>
      </c>
      <c r="L48" s="44"/>
      <c r="M48" s="43">
        <v>554618</v>
      </c>
      <c r="N48" s="43">
        <v>625247</v>
      </c>
      <c r="O48" s="43">
        <v>-70629</v>
      </c>
      <c r="P48" s="44">
        <v>-11.3</v>
      </c>
      <c r="Q48" s="43">
        <v>554618</v>
      </c>
      <c r="R48" s="43">
        <v>625247</v>
      </c>
      <c r="S48" s="43">
        <v>-70629</v>
      </c>
      <c r="T48" s="44">
        <v>-11.3</v>
      </c>
      <c r="U48" s="10"/>
    </row>
    <row r="49" spans="2:14" x14ac:dyDescent="0.25">
      <c r="B49" s="26"/>
      <c r="C49" s="27"/>
    </row>
    <row r="50" spans="2:14" ht="26.25" customHeight="1" x14ac:dyDescent="0.25">
      <c r="B50" s="49" t="s">
        <v>82</v>
      </c>
      <c r="C50" s="49"/>
      <c r="D50" s="49"/>
      <c r="E50" s="49"/>
      <c r="F50" s="49"/>
      <c r="G50" s="49"/>
      <c r="H50" s="49"/>
      <c r="I50" s="49"/>
      <c r="J50" s="49"/>
      <c r="K50" s="49"/>
      <c r="L50" s="49"/>
      <c r="M50" s="49"/>
      <c r="N50" s="49"/>
    </row>
    <row r="51" spans="2:14" ht="5.0999999999999996" customHeight="1" x14ac:dyDescent="0.25"/>
    <row r="52" spans="2:14" x14ac:dyDescent="0.25">
      <c r="B52" s="26"/>
      <c r="C52" s="27"/>
    </row>
    <row r="53" spans="2:14" x14ac:dyDescent="0.25">
      <c r="H53" s="10"/>
      <c r="I53" s="10"/>
    </row>
    <row r="54" spans="2:14" x14ac:dyDescent="0.25">
      <c r="H54" s="10"/>
      <c r="I54" s="10"/>
      <c r="J54" s="10"/>
    </row>
    <row r="55" spans="2:14" x14ac:dyDescent="0.25">
      <c r="H55" s="10"/>
      <c r="I55" s="10"/>
      <c r="J55" s="10"/>
    </row>
    <row r="56" spans="2:14" x14ac:dyDescent="0.25">
      <c r="H56" s="10"/>
      <c r="I56" s="10"/>
      <c r="J56" s="10"/>
    </row>
    <row r="57" spans="2:14" x14ac:dyDescent="0.25">
      <c r="H57" s="10"/>
      <c r="I57" s="10"/>
      <c r="J57" s="10"/>
    </row>
    <row r="58" spans="2:14" x14ac:dyDescent="0.25">
      <c r="H58" s="10"/>
      <c r="I58" s="10"/>
      <c r="J58" s="10"/>
    </row>
    <row r="59" spans="2:14" x14ac:dyDescent="0.25">
      <c r="I59" s="10"/>
      <c r="J59" s="10"/>
    </row>
    <row r="60" spans="2:14" x14ac:dyDescent="0.25">
      <c r="I60" s="10"/>
      <c r="J60" s="10"/>
    </row>
    <row r="61" spans="2:14" x14ac:dyDescent="0.25">
      <c r="I61" s="10"/>
      <c r="J61" s="10"/>
    </row>
  </sheetData>
  <mergeCells count="9">
    <mergeCell ref="Q7:R7"/>
    <mergeCell ref="S7:T7"/>
    <mergeCell ref="B50:N50"/>
    <mergeCell ref="D7:E7"/>
    <mergeCell ref="F7:G7"/>
    <mergeCell ref="H7:I7"/>
    <mergeCell ref="J7:K7"/>
    <mergeCell ref="M7:N7"/>
    <mergeCell ref="O7:P7"/>
  </mergeCells>
  <pageMargins left="0.7" right="0.7" top="0.75" bottom="0.75" header="0.3" footer="0.3"/>
  <pageSetup scale="75"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ESP</vt:lpstr>
      <vt:lpstr>ER Trim ESP</vt:lpstr>
      <vt:lpstr>FE Trim ESP</vt:lpstr>
      <vt:lpstr>'BG Trim ESP'!Print_Area</vt:lpstr>
      <vt:lpstr>'ER Trim ESP'!Print_Area</vt:lpstr>
      <vt:lpstr>'FE Trim ESP'!Print_Area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Irigoyen Varela, Mariana</dc:creator>
  <cp:lastModifiedBy>Irigoyen Varela, Mariana</cp:lastModifiedBy>
  <dcterms:created xsi:type="dcterms:W3CDTF">2025-02-18T17:08:37Z</dcterms:created>
  <dcterms:modified xsi:type="dcterms:W3CDTF">2025-02-18T18:16:09Z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451ef3-9ff0-42d3-8763-b1d71f1938d3_Enabled">
    <vt:lpwstr>true</vt:lpwstr>
  </property>
  <property fmtid="{D5CDD505-2E9C-101B-9397-08002B2CF9AE}" pid="3" name="MSIP_Label_c8451ef3-9ff0-42d3-8763-b1d71f1938d3_SetDate">
    <vt:lpwstr>2025-02-18T17:26:06Z</vt:lpwstr>
  </property>
  <property fmtid="{D5CDD505-2E9C-101B-9397-08002B2CF9AE}" pid="4" name="MSIP_Label_c8451ef3-9ff0-42d3-8763-b1d71f1938d3_Method">
    <vt:lpwstr>Privileged</vt:lpwstr>
  </property>
  <property fmtid="{D5CDD505-2E9C-101B-9397-08002B2CF9AE}" pid="5" name="MSIP_Label_c8451ef3-9ff0-42d3-8763-b1d71f1938d3_Name">
    <vt:lpwstr>01Public.</vt:lpwstr>
  </property>
  <property fmtid="{D5CDD505-2E9C-101B-9397-08002B2CF9AE}" pid="6" name="MSIP_Label_c8451ef3-9ff0-42d3-8763-b1d71f1938d3_SiteId">
    <vt:lpwstr>3205c38a-2aa0-4681-8dc0-61687b1d331b</vt:lpwstr>
  </property>
  <property fmtid="{D5CDD505-2E9C-101B-9397-08002B2CF9AE}" pid="7" name="MSIP_Label_c8451ef3-9ff0-42d3-8763-b1d71f1938d3_ActionId">
    <vt:lpwstr>a3b0cb95-f66c-42e7-b4e3-509e7bf278d6</vt:lpwstr>
  </property>
  <property fmtid="{D5CDD505-2E9C-101B-9397-08002B2CF9AE}" pid="8" name="MSIP_Label_c8451ef3-9ff0-42d3-8763-b1d71f1938d3_ContentBits">
    <vt:lpwstr>0</vt:lpwstr>
  </property>
</Properties>
</file>